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Linked Schedules\Advertised-Adopted\Schedules for Web\FY 2018 Adopted\"/>
    </mc:Choice>
  </mc:AlternateContent>
  <bookViews>
    <workbookView xWindow="0" yWindow="0" windowWidth="28800" windowHeight="12435"/>
  </bookViews>
  <sheets>
    <sheet name="Schedule" sheetId="1" r:id="rId1"/>
  </sheets>
  <definedNames>
    <definedName name="_xlnm.Print_Area" localSheetId="0">Schedule!$A$1:$I$78</definedName>
    <definedName name="_xlnm.Print_Titles" localSheetId="0">Schedule!$1:$4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I74" i="1" s="1"/>
  <c r="H73" i="1"/>
  <c r="I73" i="1" s="1"/>
  <c r="F75" i="1"/>
  <c r="E75" i="1"/>
  <c r="D75" i="1"/>
  <c r="C75" i="1"/>
  <c r="H69" i="1"/>
  <c r="I69" i="1" s="1"/>
  <c r="H68" i="1"/>
  <c r="I68" i="1" s="1"/>
  <c r="H67" i="1"/>
  <c r="I67" i="1" s="1"/>
  <c r="H66" i="1"/>
  <c r="I66" i="1" s="1"/>
  <c r="G70" i="1"/>
  <c r="C70" i="1"/>
  <c r="H64" i="1"/>
  <c r="I64" i="1" s="1"/>
  <c r="D70" i="1"/>
  <c r="H63" i="1"/>
  <c r="I63" i="1" s="1"/>
  <c r="E70" i="1"/>
  <c r="H59" i="1"/>
  <c r="I59" i="1" s="1"/>
  <c r="D60" i="1"/>
  <c r="C60" i="1"/>
  <c r="H58" i="1"/>
  <c r="I58" i="1" s="1"/>
  <c r="H54" i="1"/>
  <c r="I54" i="1" s="1"/>
  <c r="H53" i="1"/>
  <c r="I53" i="1" s="1"/>
  <c r="H52" i="1"/>
  <c r="I52" i="1" s="1"/>
  <c r="H51" i="1"/>
  <c r="I51" i="1" s="1"/>
  <c r="G55" i="1"/>
  <c r="F55" i="1"/>
  <c r="E55" i="1"/>
  <c r="D55" i="1"/>
  <c r="C55" i="1"/>
  <c r="H46" i="1"/>
  <c r="I46" i="1" s="1"/>
  <c r="C47" i="1"/>
  <c r="H45" i="1"/>
  <c r="I45" i="1" s="1"/>
  <c r="H44" i="1"/>
  <c r="I44" i="1" s="1"/>
  <c r="H43" i="1"/>
  <c r="I43" i="1" s="1"/>
  <c r="E47" i="1"/>
  <c r="D47" i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E40" i="1"/>
  <c r="H32" i="1"/>
  <c r="I32" i="1" s="1"/>
  <c r="H31" i="1"/>
  <c r="I31" i="1" s="1"/>
  <c r="G40" i="1"/>
  <c r="D40" i="1"/>
  <c r="C40" i="1"/>
  <c r="E28" i="1"/>
  <c r="H27" i="1"/>
  <c r="I27" i="1" s="1"/>
  <c r="H26" i="1"/>
  <c r="I26" i="1" s="1"/>
  <c r="H25" i="1"/>
  <c r="I25" i="1" s="1"/>
  <c r="D28" i="1"/>
  <c r="G28" i="1"/>
  <c r="F28" i="1"/>
  <c r="C28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D21" i="1"/>
  <c r="H55" i="1" l="1"/>
  <c r="I55" i="1" s="1"/>
  <c r="H28" i="1"/>
  <c r="I28" i="1" s="1"/>
  <c r="H70" i="1"/>
  <c r="I70" i="1" s="1"/>
  <c r="H40" i="1"/>
  <c r="I40" i="1" s="1"/>
  <c r="C21" i="1"/>
  <c r="C77" i="1" s="1"/>
  <c r="G21" i="1"/>
  <c r="F40" i="1"/>
  <c r="H65" i="1"/>
  <c r="I65" i="1" s="1"/>
  <c r="E21" i="1"/>
  <c r="H24" i="1"/>
  <c r="I24" i="1" s="1"/>
  <c r="H50" i="1"/>
  <c r="I50" i="1" s="1"/>
  <c r="E60" i="1"/>
  <c r="G75" i="1"/>
  <c r="H75" i="1" s="1"/>
  <c r="I75" i="1" s="1"/>
  <c r="D77" i="1"/>
  <c r="F21" i="1"/>
  <c r="H33" i="1"/>
  <c r="I33" i="1" s="1"/>
  <c r="F47" i="1"/>
  <c r="F60" i="1"/>
  <c r="F70" i="1"/>
  <c r="G47" i="1"/>
  <c r="H47" i="1" s="1"/>
  <c r="I47" i="1" s="1"/>
  <c r="G60" i="1"/>
  <c r="H60" i="1" s="1"/>
  <c r="I60" i="1" s="1"/>
  <c r="H6" i="1"/>
  <c r="I6" i="1" s="1"/>
  <c r="E77" i="1" l="1"/>
  <c r="F77" i="1"/>
  <c r="G77" i="1"/>
  <c r="H21" i="1"/>
  <c r="I21" i="1" s="1"/>
  <c r="H77" i="1" l="1"/>
  <c r="I77" i="1" s="1"/>
</calcChain>
</file>

<file path=xl/sharedStrings.xml><?xml version="1.0" encoding="utf-8"?>
<sst xmlns="http://schemas.openxmlformats.org/spreadsheetml/2006/main" count="123" uniqueCount="115">
  <si>
    <t>FY 2018 ADOPTED SUMMARY GENERAL FUND DIRECT EXPENDITURES</t>
  </si>
  <si>
    <t>#</t>
  </si>
  <si>
    <t>Agency Title</t>
  </si>
  <si>
    <t>FY 2016
Actual</t>
  </si>
  <si>
    <t>FY 2017
Adopted
Budget Plan</t>
  </si>
  <si>
    <t>FY 2017
Revised
Budget Plan</t>
  </si>
  <si>
    <t>FY 2018
Advertised
Budget Plan</t>
  </si>
  <si>
    <t>FY 2018
Adopted
Budget Plan</t>
  </si>
  <si>
    <t>Inc/(Dec)
Over
Revised</t>
  </si>
  <si>
    <t>% Inc/(Dec)
Over
Revised</t>
  </si>
  <si>
    <t>Legislative-Executive Functions / Central Services</t>
  </si>
  <si>
    <t>Total Legislative-Executive Functions / Central Services</t>
  </si>
  <si>
    <t>Judicial Administration</t>
  </si>
  <si>
    <t>Total Judicial Administration</t>
  </si>
  <si>
    <t xml:space="preserve">Public Safety </t>
  </si>
  <si>
    <t>Total Public Safety</t>
  </si>
  <si>
    <t xml:space="preserve">Public Works </t>
  </si>
  <si>
    <t>Unclassified Administrative Expenses</t>
  </si>
  <si>
    <t>Total Public Works</t>
  </si>
  <si>
    <t xml:space="preserve">Health and Welfare </t>
  </si>
  <si>
    <t>Total Health and Welfare</t>
  </si>
  <si>
    <t>Parks and Libraries</t>
  </si>
  <si>
    <t>Total Parks and Libraries</t>
  </si>
  <si>
    <t>Community Development</t>
  </si>
  <si>
    <t>Total Community Development</t>
  </si>
  <si>
    <t>Nondepartmental</t>
  </si>
  <si>
    <t>Total Nondepartmental</t>
  </si>
  <si>
    <t>Total General Fund Direct Expenditures</t>
  </si>
  <si>
    <t>01</t>
  </si>
  <si>
    <t>Board of Supervisors</t>
  </si>
  <si>
    <t>02</t>
  </si>
  <si>
    <t>Office of the County Executive</t>
  </si>
  <si>
    <t>04</t>
  </si>
  <si>
    <t>Department of Cable and Consumer Services</t>
  </si>
  <si>
    <t>06</t>
  </si>
  <si>
    <t>Department of Finance</t>
  </si>
  <si>
    <t>11</t>
  </si>
  <si>
    <t>Department of Human Resources</t>
  </si>
  <si>
    <t>12</t>
  </si>
  <si>
    <t>Department of Procurement and Material Management</t>
  </si>
  <si>
    <t>13</t>
  </si>
  <si>
    <t>Office of Public Affairs</t>
  </si>
  <si>
    <t>15</t>
  </si>
  <si>
    <t>Office of Elections</t>
  </si>
  <si>
    <t>17</t>
  </si>
  <si>
    <t>Office of the County Attorney</t>
  </si>
  <si>
    <t>20</t>
  </si>
  <si>
    <t>Department of Management and Budget</t>
  </si>
  <si>
    <t>37</t>
  </si>
  <si>
    <t>Office of the Financial and Program Auditor</t>
  </si>
  <si>
    <t>41</t>
  </si>
  <si>
    <t>Civil Service Commission</t>
  </si>
  <si>
    <t>42</t>
  </si>
  <si>
    <t>Office of the Independent Police Auditor</t>
  </si>
  <si>
    <t>57</t>
  </si>
  <si>
    <t>Department of Tax Administration</t>
  </si>
  <si>
    <t>70</t>
  </si>
  <si>
    <t>Department of Information Technology</t>
  </si>
  <si>
    <t>80</t>
  </si>
  <si>
    <t>Circuit Court and Records</t>
  </si>
  <si>
    <t>82</t>
  </si>
  <si>
    <t>Office of the Commonwealth's Attorney</t>
  </si>
  <si>
    <t>85</t>
  </si>
  <si>
    <t>General District Court</t>
  </si>
  <si>
    <t>91</t>
  </si>
  <si>
    <t>Office of the Sheriff</t>
  </si>
  <si>
    <t>31</t>
  </si>
  <si>
    <t>Land Development Services</t>
  </si>
  <si>
    <t>81</t>
  </si>
  <si>
    <t>Juvenile and Domestic Relations District Court</t>
  </si>
  <si>
    <t>90</t>
  </si>
  <si>
    <t>Police Department</t>
  </si>
  <si>
    <t>92</t>
  </si>
  <si>
    <t>Fire and Rescue Department</t>
  </si>
  <si>
    <t>93</t>
  </si>
  <si>
    <t>Office of Emergency Management</t>
  </si>
  <si>
    <t>96</t>
  </si>
  <si>
    <t>Department of Animal Sheltering</t>
  </si>
  <si>
    <t>97</t>
  </si>
  <si>
    <t>Department of Code Compliance</t>
  </si>
  <si>
    <t>08</t>
  </si>
  <si>
    <t>Facilities Management Department</t>
  </si>
  <si>
    <t>25</t>
  </si>
  <si>
    <t>Business Planning and Support</t>
  </si>
  <si>
    <t>26</t>
  </si>
  <si>
    <t>Office of Capital Facilities</t>
  </si>
  <si>
    <t>87</t>
  </si>
  <si>
    <t>67</t>
  </si>
  <si>
    <t>Department of Family Services</t>
  </si>
  <si>
    <t>68</t>
  </si>
  <si>
    <t>Department of Administration for Human Services</t>
  </si>
  <si>
    <t>71</t>
  </si>
  <si>
    <t>Health Department</t>
  </si>
  <si>
    <t>73</t>
  </si>
  <si>
    <t>Office to Prevent and End Homelessness</t>
  </si>
  <si>
    <t>79</t>
  </si>
  <si>
    <t>Department of Neighborhood and Community Services</t>
  </si>
  <si>
    <t>51</t>
  </si>
  <si>
    <t>Fairfax County Park Authority</t>
  </si>
  <si>
    <t>52</t>
  </si>
  <si>
    <t>Fairfax County Public Library</t>
  </si>
  <si>
    <t>16</t>
  </si>
  <si>
    <t>Economic Development Authority</t>
  </si>
  <si>
    <t>35</t>
  </si>
  <si>
    <t>Department of Planning and Zoning</t>
  </si>
  <si>
    <t>36</t>
  </si>
  <si>
    <t>Planning Commission</t>
  </si>
  <si>
    <t>38</t>
  </si>
  <si>
    <t>Department of Housing and Community Development</t>
  </si>
  <si>
    <t>39</t>
  </si>
  <si>
    <t>Office of Human Rights and Equity Programs</t>
  </si>
  <si>
    <t>40</t>
  </si>
  <si>
    <t>Department of Transportation</t>
  </si>
  <si>
    <t>89</t>
  </si>
  <si>
    <t>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</si>
</sst>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0%_);\(0.00%\)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Franklin Gothic Medium Cond"/>
      <family val="2"/>
    </font>
    <font>
      <b/>
      <sz val="16"/>
      <color theme="1"/>
      <name val="Franklin Gothic Medium Cond"/>
      <family val="2"/>
    </font>
    <font>
      <b/>
      <sz val="18"/>
      <color theme="1"/>
      <name val="Franklin Gothic Medium Cond"/>
      <family val="2"/>
    </font>
    <font>
      <sz val="16"/>
      <color theme="1"/>
      <name val="Franklin Gothic Medium"/>
      <family val="2"/>
    </font>
    <font>
      <b/>
      <sz val="9"/>
      <color theme="1"/>
      <name val="Arial Narrow"/>
      <family val="2"/>
    </font>
    <font>
      <sz val="9"/>
      <color theme="1"/>
      <name val="Franklin Gothic Medium Cond"/>
      <family val="2"/>
    </font>
    <font>
      <sz val="9"/>
      <color theme="1"/>
      <name val="Arial Narrow"/>
      <family val="2"/>
    </font>
    <font>
      <b/>
      <sz val="10"/>
      <color theme="1"/>
      <name val="Franklin Gothic Medium"/>
      <family val="2"/>
    </font>
    <font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5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37" fontId="7" fillId="0" borderId="0" xfId="0" applyNumberFormat="1" applyFont="1" applyAlignment="1">
      <alignment vertical="top"/>
    </xf>
    <xf numFmtId="37" fontId="7" fillId="0" borderId="2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5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wrapText="1"/>
    </xf>
    <xf numFmtId="37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5" fillId="0" borderId="0" xfId="0" applyFont="1"/>
    <xf numFmtId="0" fontId="7" fillId="0" borderId="0" xfId="0" quotePrefix="1" applyFont="1" applyAlignment="1">
      <alignment vertical="top"/>
    </xf>
    <xf numFmtId="0" fontId="7" fillId="0" borderId="0" xfId="0" applyFont="1" applyAlignment="1"/>
    <xf numFmtId="37" fontId="7" fillId="0" borderId="0" xfId="0" applyNumberFormat="1" applyFont="1" applyAlignment="1"/>
    <xf numFmtId="37" fontId="7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5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top"/>
    </xf>
    <xf numFmtId="0" fontId="8" fillId="0" borderId="0" xfId="0" applyFont="1"/>
    <xf numFmtId="5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8"/>
  <sheetViews>
    <sheetView tabSelected="1" view="pageBreakPreview" zoomScale="110" zoomScaleNormal="13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3.5" x14ac:dyDescent="0.25"/>
  <cols>
    <col min="1" max="1" width="2" style="39" customWidth="1"/>
    <col min="2" max="2" width="24.5703125" style="39" customWidth="1"/>
    <col min="3" max="3" width="11.140625" style="39" customWidth="1"/>
    <col min="4" max="5" width="11" style="39" customWidth="1"/>
    <col min="6" max="7" width="11.28515625" style="39" customWidth="1"/>
    <col min="8" max="8" width="10.7109375" style="39" customWidth="1"/>
    <col min="9" max="9" width="10.140625" style="39" customWidth="1"/>
    <col min="10" max="16384" width="9.140625" style="39"/>
  </cols>
  <sheetData>
    <row r="1" spans="1:9" s="1" customFormat="1" ht="24" x14ac:dyDescent="0.4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s="5" customFormat="1" ht="13.5" customHeigh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9" s="7" customFormat="1" ht="54" customHeight="1" thickBot="1" x14ac:dyDescent="0.3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s="10" customFormat="1" ht="12.75" customHeight="1" x14ac:dyDescent="0.25"/>
    <row r="5" spans="1:9" s="11" customFormat="1" ht="12.75" customHeight="1" x14ac:dyDescent="0.25">
      <c r="A5" s="12" t="s">
        <v>10</v>
      </c>
      <c r="B5" s="13"/>
      <c r="C5" s="14"/>
      <c r="D5" s="14"/>
      <c r="E5" s="14"/>
      <c r="F5" s="14"/>
      <c r="G5" s="14"/>
      <c r="H5" s="14"/>
      <c r="I5" s="14"/>
    </row>
    <row r="6" spans="1:9" s="11" customFormat="1" ht="12.75" customHeight="1" x14ac:dyDescent="0.25">
      <c r="A6" s="14" t="s">
        <v>28</v>
      </c>
      <c r="B6" s="13" t="s">
        <v>29</v>
      </c>
      <c r="C6" s="15">
        <v>5064665</v>
      </c>
      <c r="D6" s="15">
        <v>5848161</v>
      </c>
      <c r="E6" s="15">
        <v>5888767</v>
      </c>
      <c r="F6" s="15">
        <v>5925237</v>
      </c>
      <c r="G6" s="15">
        <v>5925237</v>
      </c>
      <c r="H6" s="15">
        <f>G6-E6</f>
        <v>36470</v>
      </c>
      <c r="I6" s="16">
        <f>IF(ISERROR(H6/E6),"--  ",H6/E6)</f>
        <v>6.1931470543833706E-3</v>
      </c>
    </row>
    <row r="7" spans="1:9" s="11" customFormat="1" ht="12.75" customHeight="1" x14ac:dyDescent="0.25">
      <c r="A7" s="14" t="s">
        <v>30</v>
      </c>
      <c r="B7" s="13" t="s">
        <v>31</v>
      </c>
      <c r="C7" s="17">
        <v>6144930</v>
      </c>
      <c r="D7" s="17">
        <v>6718712</v>
      </c>
      <c r="E7" s="17">
        <v>6714397</v>
      </c>
      <c r="F7" s="17">
        <v>6713575</v>
      </c>
      <c r="G7" s="17">
        <v>6713575</v>
      </c>
      <c r="H7" s="17">
        <f t="shared" ref="H7:H20" si="0">G7-E7</f>
        <v>-822</v>
      </c>
      <c r="I7" s="16">
        <f t="shared" ref="I7:I21" si="1">IF(ISERROR(H7/E7),"--  ",H7/E7)</f>
        <v>-1.2242350281045341E-4</v>
      </c>
    </row>
    <row r="8" spans="1:9" s="11" customFormat="1" ht="24.75" customHeight="1" x14ac:dyDescent="0.25">
      <c r="A8" s="14" t="s">
        <v>32</v>
      </c>
      <c r="B8" s="13" t="s">
        <v>33</v>
      </c>
      <c r="C8" s="17">
        <v>1045067</v>
      </c>
      <c r="D8" s="17">
        <v>0</v>
      </c>
      <c r="E8" s="17">
        <v>0</v>
      </c>
      <c r="F8" s="17">
        <v>0</v>
      </c>
      <c r="G8" s="17">
        <v>0</v>
      </c>
      <c r="H8" s="17">
        <f t="shared" si="0"/>
        <v>0</v>
      </c>
      <c r="I8" s="16" t="str">
        <f t="shared" si="1"/>
        <v xml:space="preserve">--  </v>
      </c>
    </row>
    <row r="9" spans="1:9" s="11" customFormat="1" ht="12.75" customHeight="1" x14ac:dyDescent="0.25">
      <c r="A9" s="14" t="s">
        <v>34</v>
      </c>
      <c r="B9" s="13" t="s">
        <v>35</v>
      </c>
      <c r="C9" s="17">
        <v>7954620</v>
      </c>
      <c r="D9" s="17">
        <v>8476753</v>
      </c>
      <c r="E9" s="17">
        <v>9162373</v>
      </c>
      <c r="F9" s="17">
        <v>8610967</v>
      </c>
      <c r="G9" s="17">
        <v>8610967</v>
      </c>
      <c r="H9" s="17">
        <f t="shared" si="0"/>
        <v>-551406</v>
      </c>
      <c r="I9" s="16">
        <f t="shared" si="1"/>
        <v>-6.0181570865975441E-2</v>
      </c>
    </row>
    <row r="10" spans="1:9" s="11" customFormat="1" ht="12.75" customHeight="1" x14ac:dyDescent="0.25">
      <c r="A10" s="14" t="s">
        <v>36</v>
      </c>
      <c r="B10" s="13" t="s">
        <v>37</v>
      </c>
      <c r="C10" s="17">
        <v>6892095</v>
      </c>
      <c r="D10" s="17">
        <v>7476553</v>
      </c>
      <c r="E10" s="17">
        <v>7843380</v>
      </c>
      <c r="F10" s="17">
        <v>7454411</v>
      </c>
      <c r="G10" s="17">
        <v>7454411</v>
      </c>
      <c r="H10" s="17">
        <f t="shared" si="0"/>
        <v>-388969</v>
      </c>
      <c r="I10" s="16">
        <f t="shared" si="1"/>
        <v>-4.9592012627209185E-2</v>
      </c>
    </row>
    <row r="11" spans="1:9" s="11" customFormat="1" ht="25.5" customHeight="1" x14ac:dyDescent="0.25">
      <c r="A11" s="14" t="s">
        <v>38</v>
      </c>
      <c r="B11" s="13" t="s">
        <v>39</v>
      </c>
      <c r="C11" s="17">
        <v>4805795</v>
      </c>
      <c r="D11" s="17">
        <v>4739981</v>
      </c>
      <c r="E11" s="17">
        <v>4854697</v>
      </c>
      <c r="F11" s="17">
        <v>4792666</v>
      </c>
      <c r="G11" s="17">
        <v>4792666</v>
      </c>
      <c r="H11" s="17">
        <f t="shared" si="0"/>
        <v>-62031</v>
      </c>
      <c r="I11" s="16">
        <f t="shared" si="1"/>
        <v>-1.2777522469476468E-2</v>
      </c>
    </row>
    <row r="12" spans="1:9" s="11" customFormat="1" ht="12.75" customHeight="1" x14ac:dyDescent="0.25">
      <c r="A12" s="14" t="s">
        <v>40</v>
      </c>
      <c r="B12" s="13" t="s">
        <v>41</v>
      </c>
      <c r="C12" s="17">
        <v>1210221</v>
      </c>
      <c r="D12" s="17">
        <v>1271906</v>
      </c>
      <c r="E12" s="17">
        <v>1558107</v>
      </c>
      <c r="F12" s="17">
        <v>1563193</v>
      </c>
      <c r="G12" s="17">
        <v>1563193</v>
      </c>
      <c r="H12" s="17">
        <f t="shared" si="0"/>
        <v>5086</v>
      </c>
      <c r="I12" s="16">
        <f t="shared" si="1"/>
        <v>3.2642174125397036E-3</v>
      </c>
    </row>
    <row r="13" spans="1:9" s="11" customFormat="1" ht="12.75" customHeight="1" x14ac:dyDescent="0.25">
      <c r="A13" s="14" t="s">
        <v>42</v>
      </c>
      <c r="B13" s="13" t="s">
        <v>43</v>
      </c>
      <c r="C13" s="17">
        <v>4377734</v>
      </c>
      <c r="D13" s="17">
        <v>4098565</v>
      </c>
      <c r="E13" s="17">
        <v>5529312</v>
      </c>
      <c r="F13" s="17">
        <v>4073433</v>
      </c>
      <c r="G13" s="17">
        <v>4073433</v>
      </c>
      <c r="H13" s="17">
        <f t="shared" si="0"/>
        <v>-1455879</v>
      </c>
      <c r="I13" s="16">
        <f t="shared" si="1"/>
        <v>-0.26330201659808672</v>
      </c>
    </row>
    <row r="14" spans="1:9" s="11" customFormat="1" ht="12.75" customHeight="1" x14ac:dyDescent="0.25">
      <c r="A14" s="14" t="s">
        <v>44</v>
      </c>
      <c r="B14" s="13" t="s">
        <v>45</v>
      </c>
      <c r="C14" s="17">
        <v>6437736</v>
      </c>
      <c r="D14" s="17">
        <v>7212543</v>
      </c>
      <c r="E14" s="17">
        <v>8833306</v>
      </c>
      <c r="F14" s="17">
        <v>7537381</v>
      </c>
      <c r="G14" s="17">
        <v>7537381</v>
      </c>
      <c r="H14" s="17">
        <f t="shared" si="0"/>
        <v>-1295925</v>
      </c>
      <c r="I14" s="16">
        <f t="shared" si="1"/>
        <v>-0.1467089445333378</v>
      </c>
    </row>
    <row r="15" spans="1:9" s="11" customFormat="1" ht="12.75" customHeight="1" x14ac:dyDescent="0.25">
      <c r="A15" s="14" t="s">
        <v>46</v>
      </c>
      <c r="B15" s="13" t="s">
        <v>47</v>
      </c>
      <c r="C15" s="17">
        <v>4437213</v>
      </c>
      <c r="D15" s="17">
        <v>4528121</v>
      </c>
      <c r="E15" s="17">
        <v>4534009</v>
      </c>
      <c r="F15" s="17">
        <v>4897568</v>
      </c>
      <c r="G15" s="17">
        <v>4897568</v>
      </c>
      <c r="H15" s="17">
        <f t="shared" si="0"/>
        <v>363559</v>
      </c>
      <c r="I15" s="16">
        <f t="shared" si="1"/>
        <v>8.0184887149540279E-2</v>
      </c>
    </row>
    <row r="16" spans="1:9" s="11" customFormat="1" ht="24.75" customHeight="1" x14ac:dyDescent="0.25">
      <c r="A16" s="14" t="s">
        <v>48</v>
      </c>
      <c r="B16" s="13" t="s">
        <v>49</v>
      </c>
      <c r="C16" s="17">
        <v>303928</v>
      </c>
      <c r="D16" s="17">
        <v>378512</v>
      </c>
      <c r="E16" s="17">
        <v>378522</v>
      </c>
      <c r="F16" s="17">
        <v>385525</v>
      </c>
      <c r="G16" s="17">
        <v>385525</v>
      </c>
      <c r="H16" s="17">
        <f t="shared" si="0"/>
        <v>7003</v>
      </c>
      <c r="I16" s="16">
        <f t="shared" si="1"/>
        <v>1.8500906156049053E-2</v>
      </c>
    </row>
    <row r="17" spans="1:9" s="11" customFormat="1" ht="12.75" customHeight="1" x14ac:dyDescent="0.25">
      <c r="A17" s="14" t="s">
        <v>50</v>
      </c>
      <c r="B17" s="13" t="s">
        <v>51</v>
      </c>
      <c r="C17" s="17">
        <v>395006</v>
      </c>
      <c r="D17" s="17">
        <v>439953</v>
      </c>
      <c r="E17" s="17">
        <v>439953</v>
      </c>
      <c r="F17" s="17">
        <v>442846</v>
      </c>
      <c r="G17" s="17">
        <v>442846</v>
      </c>
      <c r="H17" s="17">
        <f t="shared" si="0"/>
        <v>2893</v>
      </c>
      <c r="I17" s="16">
        <f t="shared" si="1"/>
        <v>6.5757024045750342E-3</v>
      </c>
    </row>
    <row r="18" spans="1:9" s="11" customFormat="1" ht="12.75" customHeight="1" x14ac:dyDescent="0.25">
      <c r="A18" s="14" t="s">
        <v>52</v>
      </c>
      <c r="B18" s="13" t="s">
        <v>53</v>
      </c>
      <c r="C18" s="17">
        <v>0</v>
      </c>
      <c r="D18" s="17">
        <v>0</v>
      </c>
      <c r="E18" s="17">
        <v>76681</v>
      </c>
      <c r="F18" s="17">
        <v>305992</v>
      </c>
      <c r="G18" s="17">
        <v>305992</v>
      </c>
      <c r="H18" s="17">
        <f t="shared" si="0"/>
        <v>229311</v>
      </c>
      <c r="I18" s="16">
        <f t="shared" si="1"/>
        <v>2.9904539586077385</v>
      </c>
    </row>
    <row r="19" spans="1:9" s="11" customFormat="1" ht="12.75" customHeight="1" x14ac:dyDescent="0.25">
      <c r="A19" s="14" t="s">
        <v>54</v>
      </c>
      <c r="B19" s="13" t="s">
        <v>55</v>
      </c>
      <c r="C19" s="17">
        <v>23758903</v>
      </c>
      <c r="D19" s="17">
        <v>24209865</v>
      </c>
      <c r="E19" s="17">
        <v>24454748</v>
      </c>
      <c r="F19" s="17">
        <v>24570373</v>
      </c>
      <c r="G19" s="17">
        <v>24570373</v>
      </c>
      <c r="H19" s="17">
        <f t="shared" si="0"/>
        <v>115625</v>
      </c>
      <c r="I19" s="16">
        <f t="shared" si="1"/>
        <v>4.7281206905096709E-3</v>
      </c>
    </row>
    <row r="20" spans="1:9" s="11" customFormat="1" ht="12.75" customHeight="1" x14ac:dyDescent="0.25">
      <c r="A20" s="14" t="s">
        <v>56</v>
      </c>
      <c r="B20" s="13" t="s">
        <v>57</v>
      </c>
      <c r="C20" s="18">
        <v>31701834</v>
      </c>
      <c r="D20" s="18">
        <v>32622609</v>
      </c>
      <c r="E20" s="18">
        <v>33639446</v>
      </c>
      <c r="F20" s="18">
        <v>32945658</v>
      </c>
      <c r="G20" s="18">
        <v>32945658</v>
      </c>
      <c r="H20" s="18">
        <f t="shared" si="0"/>
        <v>-693788</v>
      </c>
      <c r="I20" s="19">
        <f t="shared" si="1"/>
        <v>-2.0624239768990249E-2</v>
      </c>
    </row>
    <row r="21" spans="1:9" s="11" customFormat="1" ht="27" x14ac:dyDescent="0.25">
      <c r="A21" s="14"/>
      <c r="B21" s="20" t="s">
        <v>11</v>
      </c>
      <c r="C21" s="21">
        <f>SUBTOTAL(9,C6:C20)</f>
        <v>104529747</v>
      </c>
      <c r="D21" s="21">
        <f>SUBTOTAL(9,D6:D20)</f>
        <v>108022234</v>
      </c>
      <c r="E21" s="21">
        <f>SUBTOTAL(9,E6:E20)</f>
        <v>113907698</v>
      </c>
      <c r="F21" s="21">
        <f>SUBTOTAL(9,F6:F20)</f>
        <v>110218825</v>
      </c>
      <c r="G21" s="21">
        <f>SUBTOTAL(9,G6:G20)</f>
        <v>110218825</v>
      </c>
      <c r="H21" s="21">
        <f>G21-E21</f>
        <v>-3688873</v>
      </c>
      <c r="I21" s="22">
        <f t="shared" si="1"/>
        <v>-3.2384755945116195E-2</v>
      </c>
    </row>
    <row r="22" spans="1:9" s="11" customFormat="1" ht="12.75" customHeight="1" x14ac:dyDescent="0.25">
      <c r="B22" s="23"/>
      <c r="C22" s="24"/>
      <c r="D22" s="24"/>
      <c r="E22" s="24"/>
      <c r="F22" s="24"/>
      <c r="G22" s="24"/>
      <c r="H22" s="24"/>
      <c r="I22" s="25"/>
    </row>
    <row r="23" spans="1:9" s="11" customFormat="1" ht="12.75" customHeight="1" x14ac:dyDescent="0.25">
      <c r="A23" s="12" t="s">
        <v>12</v>
      </c>
      <c r="B23" s="13"/>
      <c r="C23" s="17"/>
      <c r="D23" s="17"/>
      <c r="E23" s="17"/>
      <c r="F23" s="17"/>
      <c r="G23" s="17"/>
      <c r="H23" s="17"/>
      <c r="I23" s="16"/>
    </row>
    <row r="24" spans="1:9" s="11" customFormat="1" ht="12.75" customHeight="1" x14ac:dyDescent="0.25">
      <c r="A24" s="14" t="s">
        <v>58</v>
      </c>
      <c r="B24" s="13" t="s">
        <v>59</v>
      </c>
      <c r="C24" s="15">
        <v>10715709</v>
      </c>
      <c r="D24" s="15">
        <v>11137339</v>
      </c>
      <c r="E24" s="15">
        <v>11294639</v>
      </c>
      <c r="F24" s="15">
        <v>11309839</v>
      </c>
      <c r="G24" s="15">
        <v>11375052</v>
      </c>
      <c r="H24" s="15">
        <f t="shared" ref="H24:H27" si="2">G24-E24</f>
        <v>80413</v>
      </c>
      <c r="I24" s="16">
        <f>IF(ISERROR(H24/E24),"--  ",H24/E24)</f>
        <v>7.1195723918223508E-3</v>
      </c>
    </row>
    <row r="25" spans="1:9" s="11" customFormat="1" ht="12.75" customHeight="1" x14ac:dyDescent="0.25">
      <c r="A25" s="14" t="s">
        <v>60</v>
      </c>
      <c r="B25" s="13" t="s">
        <v>61</v>
      </c>
      <c r="C25" s="17">
        <v>3632170</v>
      </c>
      <c r="D25" s="17">
        <v>3845240</v>
      </c>
      <c r="E25" s="17">
        <v>3826917</v>
      </c>
      <c r="F25" s="17">
        <v>3923319</v>
      </c>
      <c r="G25" s="17">
        <v>3923319</v>
      </c>
      <c r="H25" s="17">
        <f t="shared" si="2"/>
        <v>96402</v>
      </c>
      <c r="I25" s="16">
        <f>IF(ISERROR(H25/E25),"--  ",H25/E25)</f>
        <v>2.5190512362823651E-2</v>
      </c>
    </row>
    <row r="26" spans="1:9" s="11" customFormat="1" ht="12.75" customHeight="1" x14ac:dyDescent="0.25">
      <c r="A26" s="14" t="s">
        <v>62</v>
      </c>
      <c r="B26" s="13" t="s">
        <v>63</v>
      </c>
      <c r="C26" s="17">
        <v>2339517</v>
      </c>
      <c r="D26" s="17">
        <v>3783472</v>
      </c>
      <c r="E26" s="17">
        <v>3908739</v>
      </c>
      <c r="F26" s="17">
        <v>3812237</v>
      </c>
      <c r="G26" s="17">
        <v>4135049</v>
      </c>
      <c r="H26" s="17">
        <f t="shared" si="2"/>
        <v>226310</v>
      </c>
      <c r="I26" s="16">
        <f>IF(ISERROR(H26/E26),"--  ",H26/E26)</f>
        <v>5.7898468022551518E-2</v>
      </c>
    </row>
    <row r="27" spans="1:9" s="11" customFormat="1" ht="12.75" customHeight="1" x14ac:dyDescent="0.25">
      <c r="A27" s="14" t="s">
        <v>64</v>
      </c>
      <c r="B27" s="13" t="s">
        <v>65</v>
      </c>
      <c r="C27" s="18">
        <v>20397963</v>
      </c>
      <c r="D27" s="18">
        <v>19029350</v>
      </c>
      <c r="E27" s="18">
        <v>20195904</v>
      </c>
      <c r="F27" s="18">
        <v>19466601</v>
      </c>
      <c r="G27" s="18">
        <v>19466601</v>
      </c>
      <c r="H27" s="18">
        <f t="shared" si="2"/>
        <v>-729303</v>
      </c>
      <c r="I27" s="19">
        <f>IF(ISERROR(H27/E27),"--  ",H27/E27)</f>
        <v>-3.6111431308051375E-2</v>
      </c>
    </row>
    <row r="28" spans="1:9" s="26" customFormat="1" ht="12.75" customHeight="1" x14ac:dyDescent="0.25">
      <c r="A28" s="12"/>
      <c r="B28" s="20" t="s">
        <v>13</v>
      </c>
      <c r="C28" s="21">
        <f>SUBTOTAL(9,C24:C27)</f>
        <v>37085359</v>
      </c>
      <c r="D28" s="21">
        <f>SUBTOTAL(9,D24:D27)</f>
        <v>37795401</v>
      </c>
      <c r="E28" s="21">
        <f>SUBTOTAL(9,E24:E27)</f>
        <v>39226199</v>
      </c>
      <c r="F28" s="21">
        <f>SUBTOTAL(9,F24:F27)</f>
        <v>38511996</v>
      </c>
      <c r="G28" s="21">
        <f>SUBTOTAL(9,G24:G27)</f>
        <v>38900021</v>
      </c>
      <c r="H28" s="21">
        <f>G28-E28</f>
        <v>-326178</v>
      </c>
      <c r="I28" s="22">
        <f>IF(ISERROR(H28/E28),"--  ",H28/E28)</f>
        <v>-8.3153098774622538E-3</v>
      </c>
    </row>
    <row r="29" spans="1:9" s="11" customFormat="1" ht="12.75" customHeight="1" x14ac:dyDescent="0.25">
      <c r="A29" s="14"/>
      <c r="B29" s="13"/>
      <c r="C29" s="17"/>
      <c r="D29" s="17"/>
      <c r="E29" s="17"/>
      <c r="F29" s="17"/>
      <c r="G29" s="17"/>
      <c r="H29" s="17"/>
      <c r="I29" s="16"/>
    </row>
    <row r="30" spans="1:9" s="11" customFormat="1" ht="12.75" customHeight="1" x14ac:dyDescent="0.25">
      <c r="A30" s="12" t="s">
        <v>14</v>
      </c>
      <c r="B30" s="13"/>
      <c r="C30" s="17"/>
      <c r="D30" s="17"/>
      <c r="E30" s="17"/>
      <c r="F30" s="17"/>
      <c r="G30" s="17"/>
      <c r="H30" s="17"/>
      <c r="I30" s="16"/>
    </row>
    <row r="31" spans="1:9" s="11" customFormat="1" ht="25.5" customHeight="1" x14ac:dyDescent="0.25">
      <c r="A31" s="14" t="s">
        <v>32</v>
      </c>
      <c r="B31" s="13" t="s">
        <v>33</v>
      </c>
      <c r="C31" s="15">
        <v>648798</v>
      </c>
      <c r="D31" s="15">
        <v>808305</v>
      </c>
      <c r="E31" s="15">
        <v>808531</v>
      </c>
      <c r="F31" s="15">
        <v>831288</v>
      </c>
      <c r="G31" s="15">
        <v>831288</v>
      </c>
      <c r="H31" s="15">
        <f t="shared" ref="H31:H39" si="3">G31-E31</f>
        <v>22757</v>
      </c>
      <c r="I31" s="16">
        <f t="shared" ref="I31:I40" si="4">IF(ISERROR(H31/E31),"--  ",H31/E31)</f>
        <v>2.8146106951990709E-2</v>
      </c>
    </row>
    <row r="32" spans="1:9" s="11" customFormat="1" ht="12.75" customHeight="1" x14ac:dyDescent="0.25">
      <c r="A32" s="14" t="s">
        <v>66</v>
      </c>
      <c r="B32" s="13" t="s">
        <v>67</v>
      </c>
      <c r="C32" s="17">
        <v>10581485</v>
      </c>
      <c r="D32" s="17">
        <v>10353488</v>
      </c>
      <c r="E32" s="17">
        <v>10595477</v>
      </c>
      <c r="F32" s="17">
        <v>10585413</v>
      </c>
      <c r="G32" s="17">
        <v>10585413</v>
      </c>
      <c r="H32" s="17">
        <f t="shared" si="3"/>
        <v>-10064</v>
      </c>
      <c r="I32" s="16">
        <f t="shared" si="4"/>
        <v>-9.4983925688291334E-4</v>
      </c>
    </row>
    <row r="33" spans="1:9" s="11" customFormat="1" ht="25.5" customHeight="1" x14ac:dyDescent="0.25">
      <c r="A33" s="14" t="s">
        <v>68</v>
      </c>
      <c r="B33" s="13" t="s">
        <v>69</v>
      </c>
      <c r="C33" s="17">
        <v>22285861</v>
      </c>
      <c r="D33" s="17">
        <v>22802735</v>
      </c>
      <c r="E33" s="17">
        <v>23272135</v>
      </c>
      <c r="F33" s="17">
        <v>23185328</v>
      </c>
      <c r="G33" s="17">
        <v>23185328</v>
      </c>
      <c r="H33" s="17">
        <f t="shared" si="3"/>
        <v>-86807</v>
      </c>
      <c r="I33" s="16">
        <f t="shared" si="4"/>
        <v>-3.7300832089535402E-3</v>
      </c>
    </row>
    <row r="34" spans="1:9" s="11" customFormat="1" ht="12.75" customHeight="1" x14ac:dyDescent="0.25">
      <c r="A34" s="14" t="s">
        <v>70</v>
      </c>
      <c r="B34" s="13" t="s">
        <v>71</v>
      </c>
      <c r="C34" s="17">
        <v>182499532</v>
      </c>
      <c r="D34" s="17">
        <v>189745479</v>
      </c>
      <c r="E34" s="17">
        <v>191720844</v>
      </c>
      <c r="F34" s="17">
        <v>192636648</v>
      </c>
      <c r="G34" s="17">
        <v>192718611</v>
      </c>
      <c r="H34" s="17">
        <f t="shared" si="3"/>
        <v>997767</v>
      </c>
      <c r="I34" s="16">
        <f t="shared" si="4"/>
        <v>5.2042698080340183E-3</v>
      </c>
    </row>
    <row r="35" spans="1:9" s="11" customFormat="1" ht="12.75" customHeight="1" x14ac:dyDescent="0.25">
      <c r="A35" s="14" t="s">
        <v>64</v>
      </c>
      <c r="B35" s="13" t="s">
        <v>65</v>
      </c>
      <c r="C35" s="17">
        <v>42983012</v>
      </c>
      <c r="D35" s="17">
        <v>47842043</v>
      </c>
      <c r="E35" s="17">
        <v>48316718</v>
      </c>
      <c r="F35" s="17">
        <v>49004885</v>
      </c>
      <c r="G35" s="17">
        <v>49280493</v>
      </c>
      <c r="H35" s="17">
        <f t="shared" si="3"/>
        <v>963775</v>
      </c>
      <c r="I35" s="16">
        <f t="shared" si="4"/>
        <v>1.9947029514711657E-2</v>
      </c>
    </row>
    <row r="36" spans="1:9" s="11" customFormat="1" ht="12.75" customHeight="1" x14ac:dyDescent="0.25">
      <c r="A36" s="14" t="s">
        <v>72</v>
      </c>
      <c r="B36" s="13" t="s">
        <v>73</v>
      </c>
      <c r="C36" s="17">
        <v>188123919</v>
      </c>
      <c r="D36" s="17">
        <v>196655196</v>
      </c>
      <c r="E36" s="17">
        <v>203083966</v>
      </c>
      <c r="F36" s="17">
        <v>203361036</v>
      </c>
      <c r="G36" s="17">
        <v>202961036</v>
      </c>
      <c r="H36" s="17">
        <f t="shared" si="3"/>
        <v>-122930</v>
      </c>
      <c r="I36" s="16">
        <f t="shared" si="4"/>
        <v>-6.05316128206793E-4</v>
      </c>
    </row>
    <row r="37" spans="1:9" s="11" customFormat="1" ht="12.75" customHeight="1" x14ac:dyDescent="0.25">
      <c r="A37" s="27" t="s">
        <v>74</v>
      </c>
      <c r="B37" s="13" t="s">
        <v>75</v>
      </c>
      <c r="C37" s="17">
        <v>1734965</v>
      </c>
      <c r="D37" s="17">
        <v>1872473</v>
      </c>
      <c r="E37" s="17">
        <v>2449222</v>
      </c>
      <c r="F37" s="17">
        <v>1853283</v>
      </c>
      <c r="G37" s="17">
        <v>1853283</v>
      </c>
      <c r="H37" s="17">
        <f t="shared" si="3"/>
        <v>-595939</v>
      </c>
      <c r="I37" s="16">
        <f t="shared" si="4"/>
        <v>-0.24331767393890794</v>
      </c>
    </row>
    <row r="38" spans="1:9" s="11" customFormat="1" ht="12.75" customHeight="1" x14ac:dyDescent="0.25">
      <c r="A38" s="27" t="s">
        <v>76</v>
      </c>
      <c r="B38" s="13" t="s">
        <v>77</v>
      </c>
      <c r="C38" s="17">
        <v>0</v>
      </c>
      <c r="D38" s="17">
        <v>0</v>
      </c>
      <c r="E38" s="17">
        <v>1128275</v>
      </c>
      <c r="F38" s="17">
        <v>2478434</v>
      </c>
      <c r="G38" s="17">
        <v>2478434</v>
      </c>
      <c r="H38" s="17">
        <f t="shared" si="3"/>
        <v>1350159</v>
      </c>
      <c r="I38" s="16">
        <f t="shared" si="4"/>
        <v>1.1966577297201479</v>
      </c>
    </row>
    <row r="39" spans="1:9" s="11" customFormat="1" ht="12.75" customHeight="1" x14ac:dyDescent="0.25">
      <c r="A39" s="27" t="s">
        <v>78</v>
      </c>
      <c r="B39" s="13" t="s">
        <v>79</v>
      </c>
      <c r="C39" s="18">
        <v>4150382</v>
      </c>
      <c r="D39" s="18">
        <v>4339241</v>
      </c>
      <c r="E39" s="18">
        <v>4339241</v>
      </c>
      <c r="F39" s="18">
        <v>4471929</v>
      </c>
      <c r="G39" s="18">
        <v>4471929</v>
      </c>
      <c r="H39" s="18">
        <f t="shared" si="3"/>
        <v>132688</v>
      </c>
      <c r="I39" s="19">
        <f t="shared" si="4"/>
        <v>3.0578619624952844E-2</v>
      </c>
    </row>
    <row r="40" spans="1:9" s="26" customFormat="1" ht="12.75" customHeight="1" x14ac:dyDescent="0.25">
      <c r="A40" s="12"/>
      <c r="B40" s="20" t="s">
        <v>15</v>
      </c>
      <c r="C40" s="21">
        <f>SUBTOTAL(9,C31:C39)</f>
        <v>453007954</v>
      </c>
      <c r="D40" s="21">
        <f>SUBTOTAL(9,D31:D39)</f>
        <v>474418960</v>
      </c>
      <c r="E40" s="21">
        <f>SUBTOTAL(9,E31:E39)</f>
        <v>485714409</v>
      </c>
      <c r="F40" s="21">
        <f>SUBTOTAL(9,F31:F39)</f>
        <v>488408244</v>
      </c>
      <c r="G40" s="21">
        <f>SUBTOTAL(9,G31:G39)</f>
        <v>488365815</v>
      </c>
      <c r="H40" s="21">
        <f>G40-E40</f>
        <v>2651406</v>
      </c>
      <c r="I40" s="22">
        <f t="shared" si="4"/>
        <v>5.4587756732578218E-3</v>
      </c>
    </row>
    <row r="41" spans="1:9" s="11" customFormat="1" ht="12.75" customHeight="1" x14ac:dyDescent="0.25">
      <c r="A41" s="14"/>
      <c r="B41" s="13"/>
      <c r="C41" s="17"/>
      <c r="D41" s="17"/>
      <c r="E41" s="17"/>
      <c r="F41" s="17"/>
      <c r="G41" s="17"/>
      <c r="H41" s="17"/>
      <c r="I41" s="16"/>
    </row>
    <row r="42" spans="1:9" s="11" customFormat="1" ht="12.75" customHeight="1" x14ac:dyDescent="0.25">
      <c r="A42" s="12" t="s">
        <v>16</v>
      </c>
      <c r="B42" s="13"/>
      <c r="C42" s="17"/>
      <c r="D42" s="17"/>
      <c r="E42" s="17"/>
      <c r="F42" s="17"/>
      <c r="G42" s="17"/>
      <c r="H42" s="17"/>
      <c r="I42" s="16"/>
    </row>
    <row r="43" spans="1:9" s="11" customFormat="1" ht="12.75" customHeight="1" x14ac:dyDescent="0.25">
      <c r="A43" s="14" t="s">
        <v>80</v>
      </c>
      <c r="B43" s="13" t="s">
        <v>81</v>
      </c>
      <c r="C43" s="15">
        <v>55210287</v>
      </c>
      <c r="D43" s="15">
        <v>57393164</v>
      </c>
      <c r="E43" s="15">
        <v>59226502</v>
      </c>
      <c r="F43" s="15">
        <v>58097741</v>
      </c>
      <c r="G43" s="15">
        <v>58047741</v>
      </c>
      <c r="H43" s="15">
        <f t="shared" ref="H43:H46" si="5">G43-E43</f>
        <v>-1178761</v>
      </c>
      <c r="I43" s="16">
        <f>IF(ISERROR(H43/E43),"--  ",H43/E43)</f>
        <v>-1.9902593605815179E-2</v>
      </c>
    </row>
    <row r="44" spans="1:9" s="11" customFormat="1" ht="12.75" customHeight="1" x14ac:dyDescent="0.25">
      <c r="A44" s="14" t="s">
        <v>82</v>
      </c>
      <c r="B44" s="13" t="s">
        <v>83</v>
      </c>
      <c r="C44" s="17">
        <v>985551</v>
      </c>
      <c r="D44" s="17">
        <v>1258884</v>
      </c>
      <c r="E44" s="17">
        <v>1432747</v>
      </c>
      <c r="F44" s="17">
        <v>1070611</v>
      </c>
      <c r="G44" s="17">
        <v>1070611</v>
      </c>
      <c r="H44" s="17">
        <f t="shared" si="5"/>
        <v>-362136</v>
      </c>
      <c r="I44" s="16">
        <f>IF(ISERROR(H44/E44),"--  ",H44/E44)</f>
        <v>-0.25275641826505307</v>
      </c>
    </row>
    <row r="45" spans="1:9" s="11" customFormat="1" ht="12.75" customHeight="1" x14ac:dyDescent="0.25">
      <c r="A45" s="14" t="s">
        <v>84</v>
      </c>
      <c r="B45" s="13" t="s">
        <v>85</v>
      </c>
      <c r="C45" s="17">
        <v>13542941</v>
      </c>
      <c r="D45" s="17">
        <v>14033088</v>
      </c>
      <c r="E45" s="17">
        <v>14327856</v>
      </c>
      <c r="F45" s="17">
        <v>14186577</v>
      </c>
      <c r="G45" s="17">
        <v>14186577</v>
      </c>
      <c r="H45" s="17">
        <f t="shared" si="5"/>
        <v>-141279</v>
      </c>
      <c r="I45" s="16">
        <f>IF(ISERROR(H45/E45),"--  ",H45/E45)</f>
        <v>-9.8604424835090475E-3</v>
      </c>
    </row>
    <row r="46" spans="1:9" s="11" customFormat="1" ht="12.75" customHeight="1" x14ac:dyDescent="0.25">
      <c r="A46" s="14" t="s">
        <v>86</v>
      </c>
      <c r="B46" s="13" t="s">
        <v>17</v>
      </c>
      <c r="C46" s="18">
        <v>4508078</v>
      </c>
      <c r="D46" s="18">
        <v>3665562</v>
      </c>
      <c r="E46" s="18">
        <v>4306806</v>
      </c>
      <c r="F46" s="18">
        <v>3948694</v>
      </c>
      <c r="G46" s="18">
        <v>3948694</v>
      </c>
      <c r="H46" s="18">
        <f t="shared" si="5"/>
        <v>-358112</v>
      </c>
      <c r="I46" s="19">
        <f>IF(ISERROR(H46/E46),"--  ",H46/E46)</f>
        <v>-8.3150251021290492E-2</v>
      </c>
    </row>
    <row r="47" spans="1:9" s="26" customFormat="1" ht="12.75" customHeight="1" x14ac:dyDescent="0.25">
      <c r="A47" s="12"/>
      <c r="B47" s="20" t="s">
        <v>18</v>
      </c>
      <c r="C47" s="21">
        <f>SUBTOTAL(9,C43:C46)</f>
        <v>74246857</v>
      </c>
      <c r="D47" s="21">
        <f>SUBTOTAL(9,D43:D46)</f>
        <v>76350698</v>
      </c>
      <c r="E47" s="21">
        <f>SUBTOTAL(9,E43:E46)</f>
        <v>79293911</v>
      </c>
      <c r="F47" s="21">
        <f>SUBTOTAL(9,F43:F46)</f>
        <v>77303623</v>
      </c>
      <c r="G47" s="21">
        <f>SUBTOTAL(9,G43:G46)</f>
        <v>77253623</v>
      </c>
      <c r="H47" s="21">
        <f>G47-E47</f>
        <v>-2040288</v>
      </c>
      <c r="I47" s="22">
        <f>IF(ISERROR(H47/E47),"--  ",H47/E47)</f>
        <v>-2.5730702071184254E-2</v>
      </c>
    </row>
    <row r="48" spans="1:9" s="11" customFormat="1" ht="12.75" customHeight="1" x14ac:dyDescent="0.25">
      <c r="A48" s="14"/>
      <c r="B48" s="13"/>
      <c r="C48" s="17"/>
      <c r="D48" s="17"/>
      <c r="E48" s="17"/>
      <c r="F48" s="17"/>
      <c r="G48" s="17"/>
      <c r="H48" s="17"/>
      <c r="I48" s="16"/>
    </row>
    <row r="49" spans="1:9" s="11" customFormat="1" ht="12.75" customHeight="1" x14ac:dyDescent="0.25">
      <c r="A49" s="12" t="s">
        <v>19</v>
      </c>
      <c r="B49" s="13"/>
      <c r="C49" s="17"/>
      <c r="D49" s="17"/>
      <c r="E49" s="17"/>
      <c r="F49" s="17"/>
      <c r="G49" s="17"/>
      <c r="H49" s="17"/>
      <c r="I49" s="16"/>
    </row>
    <row r="50" spans="1:9" s="11" customFormat="1" ht="12.75" customHeight="1" x14ac:dyDescent="0.25">
      <c r="A50" s="14" t="s">
        <v>87</v>
      </c>
      <c r="B50" s="13" t="s">
        <v>88</v>
      </c>
      <c r="C50" s="15">
        <v>194710122</v>
      </c>
      <c r="D50" s="15">
        <v>202003003</v>
      </c>
      <c r="E50" s="15">
        <v>205658759</v>
      </c>
      <c r="F50" s="15">
        <v>203879132</v>
      </c>
      <c r="G50" s="15">
        <v>203879132</v>
      </c>
      <c r="H50" s="15">
        <f t="shared" ref="H50:H54" si="6">G50-E50</f>
        <v>-1779627</v>
      </c>
      <c r="I50" s="16">
        <f t="shared" ref="I50:I55" si="7">IF(ISERROR(H50/E50),"--  ",H50/E50)</f>
        <v>-8.6533002953693792E-3</v>
      </c>
    </row>
    <row r="51" spans="1:9" s="11" customFormat="1" ht="25.5" customHeight="1" x14ac:dyDescent="0.25">
      <c r="A51" s="14" t="s">
        <v>89</v>
      </c>
      <c r="B51" s="13" t="s">
        <v>90</v>
      </c>
      <c r="C51" s="17">
        <v>12801367</v>
      </c>
      <c r="D51" s="17">
        <v>13490180</v>
      </c>
      <c r="E51" s="17">
        <v>13633403</v>
      </c>
      <c r="F51" s="17">
        <v>13685589</v>
      </c>
      <c r="G51" s="17">
        <v>13685589</v>
      </c>
      <c r="H51" s="17">
        <f t="shared" si="6"/>
        <v>52186</v>
      </c>
      <c r="I51" s="16">
        <f t="shared" si="7"/>
        <v>3.8278044007061186E-3</v>
      </c>
    </row>
    <row r="52" spans="1:9" s="11" customFormat="1" ht="12.75" customHeight="1" x14ac:dyDescent="0.25">
      <c r="A52" s="14" t="s">
        <v>91</v>
      </c>
      <c r="B52" s="13" t="s">
        <v>92</v>
      </c>
      <c r="C52" s="17">
        <v>53635598</v>
      </c>
      <c r="D52" s="17">
        <v>58526590</v>
      </c>
      <c r="E52" s="17">
        <v>62734767</v>
      </c>
      <c r="F52" s="17">
        <v>59315897</v>
      </c>
      <c r="G52" s="17">
        <v>59315897</v>
      </c>
      <c r="H52" s="17">
        <f t="shared" si="6"/>
        <v>-3418870</v>
      </c>
      <c r="I52" s="16">
        <f t="shared" si="7"/>
        <v>-5.4497213642317348E-2</v>
      </c>
    </row>
    <row r="53" spans="1:9" s="28" customFormat="1" ht="12.75" customHeight="1" x14ac:dyDescent="0.25">
      <c r="A53" s="14" t="s">
        <v>93</v>
      </c>
      <c r="B53" s="14" t="s">
        <v>94</v>
      </c>
      <c r="C53" s="29">
        <v>11980919</v>
      </c>
      <c r="D53" s="29">
        <v>12971017</v>
      </c>
      <c r="E53" s="29">
        <v>14089406</v>
      </c>
      <c r="F53" s="29">
        <v>12779820</v>
      </c>
      <c r="G53" s="29">
        <v>12779820</v>
      </c>
      <c r="H53" s="29">
        <f t="shared" si="6"/>
        <v>-1309586</v>
      </c>
      <c r="I53" s="25">
        <f t="shared" si="7"/>
        <v>-9.2948276172891892E-2</v>
      </c>
    </row>
    <row r="54" spans="1:9" s="11" customFormat="1" ht="25.5" customHeight="1" x14ac:dyDescent="0.25">
      <c r="A54" s="14" t="s">
        <v>95</v>
      </c>
      <c r="B54" s="13" t="s">
        <v>96</v>
      </c>
      <c r="C54" s="18">
        <v>27943469</v>
      </c>
      <c r="D54" s="18">
        <v>29635648</v>
      </c>
      <c r="E54" s="18">
        <v>30114322</v>
      </c>
      <c r="F54" s="18">
        <v>29800759</v>
      </c>
      <c r="G54" s="18">
        <v>29800759</v>
      </c>
      <c r="H54" s="18">
        <f t="shared" si="6"/>
        <v>-313563</v>
      </c>
      <c r="I54" s="19">
        <f t="shared" si="7"/>
        <v>-1.0412421040061935E-2</v>
      </c>
    </row>
    <row r="55" spans="1:9" s="26" customFormat="1" ht="12.75" customHeight="1" x14ac:dyDescent="0.25">
      <c r="A55" s="12"/>
      <c r="B55" s="20" t="s">
        <v>20</v>
      </c>
      <c r="C55" s="21">
        <f t="shared" ref="C55:G55" si="8">SUBTOTAL(9,C50:C54)</f>
        <v>301071475</v>
      </c>
      <c r="D55" s="21">
        <f t="shared" si="8"/>
        <v>316626438</v>
      </c>
      <c r="E55" s="21">
        <f t="shared" si="8"/>
        <v>326230657</v>
      </c>
      <c r="F55" s="21">
        <f t="shared" si="8"/>
        <v>319461197</v>
      </c>
      <c r="G55" s="21">
        <f t="shared" si="8"/>
        <v>319461197</v>
      </c>
      <c r="H55" s="21">
        <f>G55-E55</f>
        <v>-6769460</v>
      </c>
      <c r="I55" s="22">
        <f t="shared" si="7"/>
        <v>-2.0750532958035271E-2</v>
      </c>
    </row>
    <row r="56" spans="1:9" s="11" customFormat="1" ht="12.75" customHeight="1" x14ac:dyDescent="0.25">
      <c r="A56" s="14"/>
      <c r="B56" s="13"/>
      <c r="C56" s="17"/>
      <c r="D56" s="17"/>
      <c r="E56" s="17"/>
      <c r="F56" s="17"/>
      <c r="G56" s="17"/>
      <c r="H56" s="17"/>
      <c r="I56" s="16"/>
    </row>
    <row r="57" spans="1:9" s="11" customFormat="1" ht="12.75" customHeight="1" x14ac:dyDescent="0.25">
      <c r="A57" s="12" t="s">
        <v>21</v>
      </c>
      <c r="B57" s="13"/>
      <c r="C57" s="17"/>
      <c r="D57" s="17"/>
      <c r="E57" s="17"/>
      <c r="F57" s="17"/>
      <c r="G57" s="17"/>
      <c r="H57" s="17"/>
      <c r="I57" s="16"/>
    </row>
    <row r="58" spans="1:9" s="11" customFormat="1" ht="12.75" customHeight="1" x14ac:dyDescent="0.25">
      <c r="A58" s="14" t="s">
        <v>97</v>
      </c>
      <c r="B58" s="13" t="s">
        <v>98</v>
      </c>
      <c r="C58" s="15">
        <v>23445623</v>
      </c>
      <c r="D58" s="15">
        <v>24142901</v>
      </c>
      <c r="E58" s="15">
        <v>24611490</v>
      </c>
      <c r="F58" s="15">
        <v>24604681</v>
      </c>
      <c r="G58" s="15">
        <v>24604681</v>
      </c>
      <c r="H58" s="15">
        <f t="shared" ref="H58:H59" si="9">G58-E58</f>
        <v>-6809</v>
      </c>
      <c r="I58" s="16">
        <f>IF(ISERROR(H58/E58),"--  ",H58/E58)</f>
        <v>-2.7665939770408051E-4</v>
      </c>
    </row>
    <row r="59" spans="1:9" s="11" customFormat="1" ht="12.75" customHeight="1" x14ac:dyDescent="0.25">
      <c r="A59" s="14" t="s">
        <v>99</v>
      </c>
      <c r="B59" s="13" t="s">
        <v>100</v>
      </c>
      <c r="C59" s="18">
        <v>28698456</v>
      </c>
      <c r="D59" s="18">
        <v>27908287</v>
      </c>
      <c r="E59" s="18">
        <v>29284971</v>
      </c>
      <c r="F59" s="18">
        <v>28444876</v>
      </c>
      <c r="G59" s="18">
        <v>28444876</v>
      </c>
      <c r="H59" s="18">
        <f t="shared" si="9"/>
        <v>-840095</v>
      </c>
      <c r="I59" s="19">
        <f>IF(ISERROR(H59/E59),"--  ",H59/E59)</f>
        <v>-2.8686898819192959E-2</v>
      </c>
    </row>
    <row r="60" spans="1:9" s="26" customFormat="1" ht="12.75" customHeight="1" x14ac:dyDescent="0.25">
      <c r="A60" s="12"/>
      <c r="B60" s="20" t="s">
        <v>22</v>
      </c>
      <c r="C60" s="21">
        <f t="shared" ref="C60:G60" si="10">SUBTOTAL(9,C58:C59)</f>
        <v>52144079</v>
      </c>
      <c r="D60" s="21">
        <f t="shared" si="10"/>
        <v>52051188</v>
      </c>
      <c r="E60" s="21">
        <f t="shared" si="10"/>
        <v>53896461</v>
      </c>
      <c r="F60" s="21">
        <f t="shared" si="10"/>
        <v>53049557</v>
      </c>
      <c r="G60" s="21">
        <f t="shared" si="10"/>
        <v>53049557</v>
      </c>
      <c r="H60" s="21">
        <f>G60-E60</f>
        <v>-846904</v>
      </c>
      <c r="I60" s="22">
        <f>IF(ISERROR(H60/E60),"--  ",H60/E60)</f>
        <v>-1.5713536367443496E-2</v>
      </c>
    </row>
    <row r="61" spans="1:9" s="11" customFormat="1" ht="12.75" customHeight="1" x14ac:dyDescent="0.25">
      <c r="A61" s="14"/>
      <c r="B61" s="13"/>
      <c r="C61" s="17"/>
      <c r="D61" s="17"/>
      <c r="E61" s="17"/>
      <c r="F61" s="17"/>
      <c r="G61" s="17"/>
      <c r="H61" s="17"/>
      <c r="I61" s="16"/>
    </row>
    <row r="62" spans="1:9" s="11" customFormat="1" ht="12.75" customHeight="1" x14ac:dyDescent="0.25">
      <c r="A62" s="12" t="s">
        <v>23</v>
      </c>
      <c r="B62" s="13"/>
      <c r="C62" s="17"/>
      <c r="D62" s="17"/>
      <c r="E62" s="17"/>
      <c r="F62" s="17"/>
      <c r="G62" s="17"/>
      <c r="H62" s="17"/>
      <c r="I62" s="16"/>
    </row>
    <row r="63" spans="1:9" s="11" customFormat="1" ht="12.75" customHeight="1" x14ac:dyDescent="0.25">
      <c r="A63" s="14" t="s">
        <v>101</v>
      </c>
      <c r="B63" s="13" t="s">
        <v>102</v>
      </c>
      <c r="C63" s="15">
        <v>7459647</v>
      </c>
      <c r="D63" s="15">
        <v>7570640</v>
      </c>
      <c r="E63" s="15">
        <v>7570640</v>
      </c>
      <c r="F63" s="15">
        <v>7638060</v>
      </c>
      <c r="G63" s="15">
        <v>7638060</v>
      </c>
      <c r="H63" s="15">
        <f t="shared" ref="H63:H69" si="11">G63-E63</f>
        <v>67420</v>
      </c>
      <c r="I63" s="16">
        <f t="shared" ref="I63:I70" si="12">IF(ISERROR(H63/E63),"--  ",H63/E63)</f>
        <v>8.9054558135111435E-3</v>
      </c>
    </row>
    <row r="64" spans="1:9" s="11" customFormat="1" ht="12.75" customHeight="1" x14ac:dyDescent="0.25">
      <c r="A64" s="14" t="s">
        <v>66</v>
      </c>
      <c r="B64" s="13" t="s">
        <v>67</v>
      </c>
      <c r="C64" s="17">
        <v>13828750</v>
      </c>
      <c r="D64" s="17">
        <v>15255591</v>
      </c>
      <c r="E64" s="17">
        <v>17601440</v>
      </c>
      <c r="F64" s="17">
        <v>15584901</v>
      </c>
      <c r="G64" s="17">
        <v>15474075</v>
      </c>
      <c r="H64" s="17">
        <f t="shared" si="11"/>
        <v>-2127365</v>
      </c>
      <c r="I64" s="16">
        <f t="shared" si="12"/>
        <v>-0.12086312256269942</v>
      </c>
    </row>
    <row r="65" spans="1:9" s="11" customFormat="1" ht="12.75" customHeight="1" x14ac:dyDescent="0.25">
      <c r="A65" s="14" t="s">
        <v>103</v>
      </c>
      <c r="B65" s="13" t="s">
        <v>104</v>
      </c>
      <c r="C65" s="17">
        <v>10519552</v>
      </c>
      <c r="D65" s="17">
        <v>10973643</v>
      </c>
      <c r="E65" s="17">
        <v>12383350</v>
      </c>
      <c r="F65" s="17">
        <v>11200554</v>
      </c>
      <c r="G65" s="17">
        <v>11200554</v>
      </c>
      <c r="H65" s="17">
        <f t="shared" si="11"/>
        <v>-1182796</v>
      </c>
      <c r="I65" s="16">
        <f t="shared" si="12"/>
        <v>-9.5515026224729169E-2</v>
      </c>
    </row>
    <row r="66" spans="1:9" s="11" customFormat="1" ht="12.75" customHeight="1" x14ac:dyDescent="0.25">
      <c r="A66" s="14" t="s">
        <v>105</v>
      </c>
      <c r="B66" s="13" t="s">
        <v>106</v>
      </c>
      <c r="C66" s="17">
        <v>722937</v>
      </c>
      <c r="D66" s="17">
        <v>820729</v>
      </c>
      <c r="E66" s="17">
        <v>820687</v>
      </c>
      <c r="F66" s="17">
        <v>829747</v>
      </c>
      <c r="G66" s="17">
        <v>829747</v>
      </c>
      <c r="H66" s="17">
        <f t="shared" si="11"/>
        <v>9060</v>
      </c>
      <c r="I66" s="16">
        <f t="shared" si="12"/>
        <v>1.1039531514450697E-2</v>
      </c>
    </row>
    <row r="67" spans="1:9" s="11" customFormat="1" ht="25.5" customHeight="1" x14ac:dyDescent="0.25">
      <c r="A67" s="14" t="s">
        <v>107</v>
      </c>
      <c r="B67" s="13" t="s">
        <v>108</v>
      </c>
      <c r="C67" s="17">
        <v>5778538</v>
      </c>
      <c r="D67" s="17">
        <v>6366067</v>
      </c>
      <c r="E67" s="17">
        <v>6539096</v>
      </c>
      <c r="F67" s="17">
        <v>6370366</v>
      </c>
      <c r="G67" s="17">
        <v>6370366</v>
      </c>
      <c r="H67" s="17">
        <f t="shared" si="11"/>
        <v>-168730</v>
      </c>
      <c r="I67" s="16">
        <f t="shared" si="12"/>
        <v>-2.5803260878873777E-2</v>
      </c>
    </row>
    <row r="68" spans="1:9" s="11" customFormat="1" ht="25.5" customHeight="1" x14ac:dyDescent="0.25">
      <c r="A68" s="14" t="s">
        <v>109</v>
      </c>
      <c r="B68" s="13" t="s">
        <v>110</v>
      </c>
      <c r="C68" s="30">
        <v>1347232</v>
      </c>
      <c r="D68" s="30">
        <v>1527648</v>
      </c>
      <c r="E68" s="30">
        <v>1701108</v>
      </c>
      <c r="F68" s="30">
        <v>1581246</v>
      </c>
      <c r="G68" s="30">
        <v>1581246</v>
      </c>
      <c r="H68" s="30">
        <f t="shared" si="11"/>
        <v>-119862</v>
      </c>
      <c r="I68" s="31">
        <f t="shared" si="12"/>
        <v>-7.0461134742767662E-2</v>
      </c>
    </row>
    <row r="69" spans="1:9" s="11" customFormat="1" ht="12.75" customHeight="1" x14ac:dyDescent="0.25">
      <c r="A69" s="14" t="s">
        <v>111</v>
      </c>
      <c r="B69" s="13" t="s">
        <v>112</v>
      </c>
      <c r="C69" s="18">
        <v>7842483</v>
      </c>
      <c r="D69" s="18">
        <v>8128830</v>
      </c>
      <c r="E69" s="18">
        <v>9082730</v>
      </c>
      <c r="F69" s="18">
        <v>8220725</v>
      </c>
      <c r="G69" s="18">
        <v>8220725</v>
      </c>
      <c r="H69" s="18">
        <f t="shared" si="11"/>
        <v>-862005</v>
      </c>
      <c r="I69" s="19">
        <f t="shared" si="12"/>
        <v>-9.4905936871403196E-2</v>
      </c>
    </row>
    <row r="70" spans="1:9" s="26" customFormat="1" ht="12.75" customHeight="1" x14ac:dyDescent="0.25">
      <c r="A70" s="12"/>
      <c r="B70" s="20" t="s">
        <v>24</v>
      </c>
      <c r="C70" s="21">
        <f>SUBTOTAL(9,C63:C69)</f>
        <v>47499139</v>
      </c>
      <c r="D70" s="21">
        <f>SUBTOTAL(9,D63:D69)</f>
        <v>50643148</v>
      </c>
      <c r="E70" s="21">
        <f>SUBTOTAL(9,E63:E69)</f>
        <v>55699051</v>
      </c>
      <c r="F70" s="21">
        <f>SUBTOTAL(9,F63:F69)</f>
        <v>51425599</v>
      </c>
      <c r="G70" s="21">
        <f>SUBTOTAL(9,G63:G69)</f>
        <v>51314773</v>
      </c>
      <c r="H70" s="21">
        <f>G70-E70</f>
        <v>-4384278</v>
      </c>
      <c r="I70" s="22">
        <f t="shared" si="12"/>
        <v>-7.8713692985541178E-2</v>
      </c>
    </row>
    <row r="71" spans="1:9" s="11" customFormat="1" ht="12.75" customHeight="1" x14ac:dyDescent="0.25">
      <c r="A71" s="14"/>
      <c r="B71" s="13"/>
      <c r="C71" s="17"/>
      <c r="D71" s="17"/>
      <c r="E71" s="17"/>
      <c r="F71" s="17"/>
      <c r="G71" s="17"/>
      <c r="H71" s="17"/>
      <c r="I71" s="16"/>
    </row>
    <row r="72" spans="1:9" s="11" customFormat="1" ht="12.75" customHeight="1" x14ac:dyDescent="0.25">
      <c r="A72" s="12" t="s">
        <v>25</v>
      </c>
      <c r="B72" s="13"/>
      <c r="C72" s="17"/>
      <c r="D72" s="17"/>
      <c r="E72" s="17"/>
      <c r="F72" s="17"/>
      <c r="G72" s="17"/>
      <c r="H72" s="17"/>
      <c r="I72" s="16"/>
    </row>
    <row r="73" spans="1:9" s="11" customFormat="1" ht="12.75" customHeight="1" x14ac:dyDescent="0.25">
      <c r="A73" s="14" t="s">
        <v>86</v>
      </c>
      <c r="B73" s="13" t="s">
        <v>17</v>
      </c>
      <c r="C73" s="15">
        <v>0</v>
      </c>
      <c r="D73" s="15">
        <v>2407036</v>
      </c>
      <c r="E73" s="15">
        <v>7350653</v>
      </c>
      <c r="F73" s="15">
        <v>1973787</v>
      </c>
      <c r="G73" s="15">
        <v>1973787</v>
      </c>
      <c r="H73" s="15">
        <f t="shared" ref="H73:H74" si="13">G73-E73</f>
        <v>-5376866</v>
      </c>
      <c r="I73" s="16">
        <f>IF(ISERROR(H73/E73),"--  ",H73/E73)</f>
        <v>-0.73148140716205756</v>
      </c>
    </row>
    <row r="74" spans="1:9" s="11" customFormat="1" ht="12.75" customHeight="1" x14ac:dyDescent="0.25">
      <c r="A74" s="14" t="s">
        <v>113</v>
      </c>
      <c r="B74" s="13" t="s">
        <v>114</v>
      </c>
      <c r="C74" s="18">
        <v>332086093</v>
      </c>
      <c r="D74" s="18">
        <v>356241172</v>
      </c>
      <c r="E74" s="18">
        <v>360414785</v>
      </c>
      <c r="F74" s="18">
        <v>371919866</v>
      </c>
      <c r="G74" s="18">
        <v>372306730</v>
      </c>
      <c r="H74" s="18">
        <f t="shared" si="13"/>
        <v>11891945</v>
      </c>
      <c r="I74" s="19">
        <f>IF(ISERROR(H74/E74),"--  ",H74/E74)</f>
        <v>3.2995164168972704E-2</v>
      </c>
    </row>
    <row r="75" spans="1:9" s="26" customFormat="1" ht="12.75" customHeight="1" x14ac:dyDescent="0.25">
      <c r="A75" s="12"/>
      <c r="B75" s="20" t="s">
        <v>26</v>
      </c>
      <c r="C75" s="21">
        <f>SUBTOTAL(9,C73:C74)</f>
        <v>332086093</v>
      </c>
      <c r="D75" s="21">
        <f>SUBTOTAL(9,D73:D74)</f>
        <v>358648208</v>
      </c>
      <c r="E75" s="21">
        <f>SUBTOTAL(9,E73:E74)</f>
        <v>367765438</v>
      </c>
      <c r="F75" s="21">
        <f>SUBTOTAL(9,F73:F74)</f>
        <v>373893653</v>
      </c>
      <c r="G75" s="21">
        <f>SUBTOTAL(9,G73:G74)</f>
        <v>374280517</v>
      </c>
      <c r="H75" s="21">
        <f>G75-E75</f>
        <v>6515079</v>
      </c>
      <c r="I75" s="22">
        <f>IF(ISERROR(H75/E75),"--  ",H75/E75)</f>
        <v>1.7715310703013912E-2</v>
      </c>
    </row>
    <row r="76" spans="1:9" s="11" customFormat="1" ht="12.75" customHeight="1" x14ac:dyDescent="0.25">
      <c r="A76" s="14"/>
      <c r="B76" s="13"/>
      <c r="C76" s="17"/>
      <c r="D76" s="17"/>
      <c r="E76" s="17"/>
      <c r="F76" s="17"/>
      <c r="G76" s="17"/>
      <c r="H76" s="17"/>
      <c r="I76" s="16"/>
    </row>
    <row r="77" spans="1:9" s="26" customFormat="1" ht="12.75" customHeight="1" thickBot="1" x14ac:dyDescent="0.3">
      <c r="A77" s="32" t="s">
        <v>27</v>
      </c>
      <c r="B77" s="33"/>
      <c r="C77" s="34">
        <f>SUBTOTAL(9,C6:C74)</f>
        <v>1401670703</v>
      </c>
      <c r="D77" s="34">
        <f>SUBTOTAL(9,D6:D74)</f>
        <v>1474556275</v>
      </c>
      <c r="E77" s="34">
        <f>SUBTOTAL(9,E6:E74)</f>
        <v>1521733824</v>
      </c>
      <c r="F77" s="34">
        <f>SUBTOTAL(9,F6:F74)</f>
        <v>1512272694</v>
      </c>
      <c r="G77" s="34">
        <f>SUBTOTAL(9,G6:G74)</f>
        <v>1512844328</v>
      </c>
      <c r="H77" s="34">
        <f>G77-E77</f>
        <v>-8889496</v>
      </c>
      <c r="I77" s="35">
        <f>IF(ISERROR(H77/E77),"--  ",H77/E77)</f>
        <v>-5.8416891704708533E-3</v>
      </c>
    </row>
    <row r="78" spans="1:9" s="36" customFormat="1" x14ac:dyDescent="0.25">
      <c r="C78" s="37"/>
      <c r="D78" s="37"/>
      <c r="E78" s="37"/>
      <c r="F78" s="37"/>
      <c r="G78" s="37"/>
      <c r="H78" s="37"/>
      <c r="I78" s="38"/>
    </row>
  </sheetData>
  <printOptions horizontalCentered="1"/>
  <pageMargins left="0.7" right="0.7" top="0.75" bottom="0.75" header="0.3" footer="0.3"/>
  <pageSetup scale="87" fitToHeight="0" orientation="portrait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Keoho, Rebecca</dc:creator>
  <cp:lastModifiedBy>Keoho, Rebecca</cp:lastModifiedBy>
  <dcterms:created xsi:type="dcterms:W3CDTF">2017-06-16T17:45:35Z</dcterms:created>
  <dcterms:modified xsi:type="dcterms:W3CDTF">2017-06-16T19:34:42Z</dcterms:modified>
</cp:coreProperties>
</file>