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53223"/>
  <mc:AlternateContent xmlns:mc="http://schemas.openxmlformats.org/markup-compatibility/2006">
    <mc:Choice Requires="x15">
      <x15ac:absPath xmlns:x15ac="http://schemas.microsoft.com/office/spreadsheetml/2010/11/ac" url="S:\Energy Analysis\Energy Data Webpages\2022 Data\"/>
    </mc:Choice>
  </mc:AlternateContent>
  <xr:revisionPtr revIDLastSave="0" documentId="13_ncr:1_{B14C4275-B772-43D5-9E9A-C6AE7D2343DF}" xr6:coauthVersionLast="47" xr6:coauthVersionMax="47" xr10:uidLastSave="{00000000-0000-0000-0000-000000000000}"/>
  <bookViews>
    <workbookView xWindow="-120" yWindow="-120" windowWidth="29040" windowHeight="15840" tabRatio="669" xr2:uid="{00000000-000D-0000-FFFF-FFFF00000000}"/>
  </bookViews>
  <sheets>
    <sheet name="County Overall" sheetId="3" r:id="rId1"/>
    <sheet name="Government Buildings" sheetId="5" r:id="rId2"/>
    <sheet name="Public Works" sheetId="10" r:id="rId3"/>
    <sheet name="Parks" sheetId="8" r:id="rId4"/>
    <sheet name="Human Services" sheetId="11" r:id="rId5"/>
    <sheet name="Offices" sheetId="13" r:id="rId6"/>
    <sheet name="Libraries" sheetId="14" r:id="rId7"/>
    <sheet name="Public Safety" sheetId="15" r:id="rId8"/>
    <sheet name="by Service Area" sheetId="4" r:id="rId9"/>
    <sheet name="Correctional" sheetId="16" r:id="rId10"/>
    <sheet name="RECenters" sheetId="17" r:id="rId11"/>
  </sheets>
  <definedNames>
    <definedName name="_xlnm.Print_Area" localSheetId="0">'County Overall'!$A$3:$P$51</definedName>
    <definedName name="_xlnm.Print_Area" localSheetId="1">'Government Buildings'!$A$1:$O$21</definedName>
    <definedName name="_xlnm.Print_Area" localSheetId="3">Parks!$A$3:$P$47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" i="10" l="1"/>
  <c r="J24" i="11" l="1"/>
  <c r="J25" i="11"/>
  <c r="J26" i="11"/>
  <c r="J27" i="11"/>
  <c r="J8" i="11"/>
  <c r="J7" i="11"/>
  <c r="J6" i="11"/>
  <c r="J5" i="11"/>
  <c r="H6" i="11"/>
  <c r="I8" i="5" l="1"/>
  <c r="N26" i="10" l="1"/>
  <c r="N27" i="10"/>
  <c r="N28" i="10"/>
  <c r="I24" i="11"/>
  <c r="H24" i="11"/>
  <c r="I25" i="11"/>
  <c r="H25" i="11"/>
  <c r="I5" i="11"/>
  <c r="H5" i="11"/>
  <c r="I6" i="11"/>
  <c r="K5" i="10" l="1"/>
  <c r="L5" i="10"/>
  <c r="M5" i="10"/>
  <c r="J5" i="10"/>
  <c r="K6" i="10"/>
  <c r="L6" i="10"/>
  <c r="M6" i="10"/>
  <c r="N6" i="10"/>
  <c r="J6" i="10"/>
  <c r="K25" i="10"/>
  <c r="L25" i="10"/>
  <c r="M25" i="10"/>
  <c r="K24" i="10"/>
  <c r="L24" i="10"/>
  <c r="M24" i="10"/>
  <c r="J24" i="10"/>
  <c r="J25" i="10"/>
  <c r="N25" i="10" l="1"/>
  <c r="N24" i="10"/>
  <c r="M26" i="4"/>
  <c r="M25" i="4"/>
  <c r="M4" i="4"/>
  <c r="M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tc={016C7EAF-F3D8-4863-9BF8-50F99C2D63D5}</author>
    <author>tc={A6973735-6169-4794-AA3E-C8CE82DE4ACB}</author>
  </authors>
  <commentList>
    <comment ref="L5" authorId="0" shapeId="0" xr:uid="{016C7EAF-F3D8-4863-9BF8-50F99C2D63D5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Updated 12/19/22</t>
      </text>
    </comment>
    <comment ref="K26" authorId="1" shapeId="0" xr:uid="{A6973735-6169-4794-AA3E-C8CE82DE4ACB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Updated 12/19/22</t>
      </text>
    </comment>
  </commentList>
</comments>
</file>

<file path=xl/sharedStrings.xml><?xml version="1.0" encoding="utf-8"?>
<sst xmlns="http://schemas.openxmlformats.org/spreadsheetml/2006/main" count="283" uniqueCount="74">
  <si>
    <t>Year</t>
  </si>
  <si>
    <t>Housing &amp; Community Development</t>
  </si>
  <si>
    <t>Neighborhood &amp; Community Services</t>
  </si>
  <si>
    <t>Community Services Board</t>
  </si>
  <si>
    <t>Housing &amp; Human Services</t>
  </si>
  <si>
    <t>Streetlights</t>
  </si>
  <si>
    <t>Parks Data</t>
  </si>
  <si>
    <t>Wastewater Treatment Division</t>
  </si>
  <si>
    <t>Solid Waste Management</t>
  </si>
  <si>
    <t>Wastewater Collection Division</t>
  </si>
  <si>
    <t>Stormwater Management</t>
  </si>
  <si>
    <t>*2006-2009 gas data unavailable for Housing &amp; Community Development.  Values estimated based on 2010-2014 usage.</t>
  </si>
  <si>
    <t>*2006 electricity data incomplete for Stormwater Management. 2007 data used instead.</t>
  </si>
  <si>
    <t>*2006-2007 electricity data unavailable for some Community Services Board and Neighborhood &amp; Community Services buildings. Estimated based on 2008 usage.</t>
  </si>
  <si>
    <t>*2006 electricity data unavailable for Housing &amp; Community Development. Estimated based on 2007 usage.</t>
  </si>
  <si>
    <t>*2006-2007 gas data unavailable for some Community Services Board and Neighborhood &amp; Community Services buildings. Estimated based on 2008 usage.</t>
  </si>
  <si>
    <t>County Overall</t>
  </si>
  <si>
    <t>Electricity (kWh)</t>
  </si>
  <si>
    <t>Landfill Natural Gas (therms)</t>
  </si>
  <si>
    <t>Purchased Natural Gas (therms)</t>
  </si>
  <si>
    <t>Parks (FCPA)</t>
  </si>
  <si>
    <t>Public Works (DPWES)</t>
  </si>
  <si>
    <t>Electricity for Public Works (kWh)</t>
  </si>
  <si>
    <t>Electricity for Housing &amp; Human Services (kWh)</t>
  </si>
  <si>
    <t>Electricity by Service Area (kWh)</t>
  </si>
  <si>
    <t>Lorton Unoccupied</t>
  </si>
  <si>
    <t>Laboratory Facilities</t>
  </si>
  <si>
    <t>Animal Shelter</t>
  </si>
  <si>
    <t>Warehouses</t>
  </si>
  <si>
    <t>Other</t>
  </si>
  <si>
    <t>Lorton Occupied</t>
  </si>
  <si>
    <t>Parking Facilities</t>
  </si>
  <si>
    <t>Daycare Facilities</t>
  </si>
  <si>
    <t>Training Facilities</t>
  </si>
  <si>
    <t>Community Centers</t>
  </si>
  <si>
    <t>Maintenance Facilities</t>
  </si>
  <si>
    <t>Health Care Facilities</t>
  </si>
  <si>
    <t>Residential Care Facilities</t>
  </si>
  <si>
    <t>Libraries</t>
  </si>
  <si>
    <t>Courthouses</t>
  </si>
  <si>
    <t>Correctional Facilities</t>
  </si>
  <si>
    <t>Public Safety Facilities</t>
  </si>
  <si>
    <t>Building Categories</t>
  </si>
  <si>
    <t>Offices Energy Use</t>
  </si>
  <si>
    <t>Natural Gas (Therms)</t>
  </si>
  <si>
    <t>Libraries Energy Use</t>
  </si>
  <si>
    <t>Public Safety Energy Use</t>
  </si>
  <si>
    <t>Correctional Energy Use</t>
  </si>
  <si>
    <t>RECenter Energy Use</t>
  </si>
  <si>
    <t>Government Buildings (FMD)</t>
  </si>
  <si>
    <t>Square Feet</t>
  </si>
  <si>
    <t>Administrative Offices</t>
  </si>
  <si>
    <t xml:space="preserve"> </t>
  </si>
  <si>
    <t>kWh</t>
  </si>
  <si>
    <t>Therms</t>
  </si>
  <si>
    <t>Calendar Year 2022</t>
  </si>
  <si>
    <t>Fiscal Year 2022</t>
  </si>
  <si>
    <t>Calendar Year</t>
  </si>
  <si>
    <t>Fiscal Year</t>
  </si>
  <si>
    <t>Total</t>
  </si>
  <si>
    <t>Landfill Gas</t>
  </si>
  <si>
    <t>**Lorton Stats have been combined under "other" category</t>
  </si>
  <si>
    <t>Natural Gas for Housing &amp; Human Services (Therms)</t>
  </si>
  <si>
    <t xml:space="preserve">Natural Gas (Therms) </t>
  </si>
  <si>
    <t>Natural Gas for Public Works (Therms)</t>
  </si>
  <si>
    <t>FY19</t>
  </si>
  <si>
    <t>FY18</t>
  </si>
  <si>
    <t>FY20</t>
  </si>
  <si>
    <t>FY21</t>
  </si>
  <si>
    <t>FY22</t>
  </si>
  <si>
    <t>Landfill Gas (Therms)</t>
  </si>
  <si>
    <t>Purchased Natural Gas (Therms)</t>
  </si>
  <si>
    <t>Gas by Service Area (Therms)</t>
  </si>
  <si>
    <t>Government Buildings (FMD)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</si>
</sst>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??_);_(@_)"/>
    <numFmt numFmtId="165" formatCode="0.000"/>
    <numFmt numFmtId="166" formatCode="#,##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u/>
      <sz val="12"/>
      <color rgb="FF000000"/>
      <name val="Calibri"/>
      <family val="2"/>
    </font>
    <font>
      <b/>
      <sz val="11"/>
      <name val="Calibri"/>
      <family val="2"/>
    </font>
    <font>
      <sz val="8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b/>
      <u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51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left"/>
    </xf>
    <xf numFmtId="0" fontId="4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top"/>
    </xf>
    <xf numFmtId="0" fontId="5" fillId="2" borderId="0" xfId="2" applyFill="1"/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left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0" xfId="0" applyFont="1" applyFill="1"/>
    <xf numFmtId="0" fontId="8" fillId="4" borderId="0" xfId="0" applyFont="1" applyFill="1"/>
    <xf numFmtId="0" fontId="7" fillId="4" borderId="0" xfId="0" applyFont="1" applyFill="1" applyAlignment="1">
      <alignment horizont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8" fillId="4" borderId="0" xfId="0" applyFont="1" applyFill="1" applyAlignment="1">
      <alignment vertical="center"/>
    </xf>
    <xf numFmtId="0" fontId="7" fillId="4" borderId="0" xfId="0" applyFont="1" applyFill="1" applyAlignment="1">
      <alignment horizontal="left"/>
    </xf>
    <xf numFmtId="3" fontId="7" fillId="4" borderId="0" xfId="0" applyNumberFormat="1" applyFont="1" applyFill="1" applyAlignment="1">
      <alignment vertical="center"/>
    </xf>
    <xf numFmtId="3" fontId="0" fillId="2" borderId="0" xfId="0" applyNumberFormat="1" applyFill="1"/>
    <xf numFmtId="3" fontId="7" fillId="4" borderId="0" xfId="0" applyNumberFormat="1" applyFont="1" applyFill="1"/>
    <xf numFmtId="3" fontId="7" fillId="4" borderId="0" xfId="0" applyNumberFormat="1" applyFont="1" applyFill="1" applyAlignment="1">
      <alignment horizontal="left"/>
    </xf>
    <xf numFmtId="165" fontId="0" fillId="2" borderId="0" xfId="0" applyNumberFormat="1" applyFill="1"/>
    <xf numFmtId="0" fontId="0" fillId="2" borderId="0" xfId="0" applyFill="1" applyAlignment="1">
      <alignment horizontal="left"/>
    </xf>
    <xf numFmtId="3" fontId="12" fillId="0" borderId="0" xfId="0" applyNumberFormat="1" applyFont="1" applyAlignment="1">
      <alignment horizontal="left"/>
    </xf>
    <xf numFmtId="3" fontId="11" fillId="0" borderId="0" xfId="0" applyNumberFormat="1" applyFont="1" applyAlignment="1">
      <alignment horizontal="left"/>
    </xf>
    <xf numFmtId="3" fontId="0" fillId="2" borderId="0" xfId="0" applyNumberFormat="1" applyFill="1" applyAlignment="1">
      <alignment horizontal="left"/>
    </xf>
    <xf numFmtId="0" fontId="2" fillId="2" borderId="6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0" fillId="2" borderId="0" xfId="0" applyNumberFormat="1" applyFill="1" applyAlignment="1">
      <alignment horizontal="left" vertical="top"/>
    </xf>
    <xf numFmtId="0" fontId="6" fillId="4" borderId="0" xfId="0" applyFont="1" applyFill="1" applyAlignment="1">
      <alignment horizontal="center" vertical="center" wrapText="1"/>
    </xf>
    <xf numFmtId="3" fontId="7" fillId="4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3" fontId="0" fillId="2" borderId="12" xfId="0" applyNumberFormat="1" applyFill="1" applyBorder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/>
    </xf>
    <xf numFmtId="3" fontId="0" fillId="2" borderId="0" xfId="0" applyNumberFormat="1" applyFill="1" applyAlignment="1">
      <alignment horizontal="left" vertical="center"/>
    </xf>
    <xf numFmtId="0" fontId="2" fillId="2" borderId="1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3" fontId="0" fillId="2" borderId="8" xfId="0" applyNumberForma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9" fontId="0" fillId="2" borderId="0" xfId="3" applyFont="1" applyFill="1" applyBorder="1" applyAlignment="1">
      <alignment horizontal="center"/>
    </xf>
    <xf numFmtId="3" fontId="0" fillId="2" borderId="0" xfId="3" applyNumberFormat="1" applyFont="1" applyFill="1" applyBorder="1" applyAlignment="1">
      <alignment horizontal="center"/>
    </xf>
    <xf numFmtId="166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center" vertical="top" wrapText="1"/>
    </xf>
    <xf numFmtId="4" fontId="7" fillId="3" borderId="0" xfId="0" applyNumberFormat="1" applyFont="1" applyFill="1" applyAlignment="1">
      <alignment horizontal="center" vertical="center"/>
    </xf>
    <xf numFmtId="4" fontId="0" fillId="2" borderId="0" xfId="0" applyNumberFormat="1" applyFill="1" applyAlignment="1">
      <alignment horizontal="left" vertical="center"/>
    </xf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center" vertical="top" wrapText="1"/>
    </xf>
    <xf numFmtId="0" fontId="0" fillId="2" borderId="0" xfId="0" applyFill="1" applyAlignment="1">
      <alignment horizontal="center" wrapText="1"/>
    </xf>
    <xf numFmtId="0" fontId="0" fillId="2" borderId="0" xfId="0" applyFill="1" applyBorder="1"/>
    <xf numFmtId="3" fontId="7" fillId="4" borderId="0" xfId="0" applyNumberFormat="1" applyFont="1" applyFill="1" applyBorder="1" applyAlignment="1">
      <alignment horizontal="left"/>
    </xf>
    <xf numFmtId="0" fontId="7" fillId="4" borderId="1" xfId="0" applyFont="1" applyFill="1" applyBorder="1" applyAlignment="1">
      <alignment horizontal="center"/>
    </xf>
    <xf numFmtId="3" fontId="7" fillId="4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5" xfId="0" applyFill="1" applyBorder="1"/>
    <xf numFmtId="0" fontId="7" fillId="4" borderId="0" xfId="0" applyFont="1" applyFill="1" applyBorder="1" applyAlignment="1">
      <alignment horizontal="left"/>
    </xf>
    <xf numFmtId="3" fontId="11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6" fillId="4" borderId="7" xfId="0" applyFont="1" applyFill="1" applyBorder="1" applyAlignment="1">
      <alignment horizontal="center" vertical="center" wrapText="1"/>
    </xf>
    <xf numFmtId="0" fontId="0" fillId="2" borderId="11" xfId="0" applyFill="1" applyBorder="1"/>
    <xf numFmtId="0" fontId="0" fillId="2" borderId="0" xfId="0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left" vertical="top"/>
    </xf>
    <xf numFmtId="3" fontId="0" fillId="2" borderId="0" xfId="0" applyNumberFormat="1" applyFill="1" applyBorder="1"/>
    <xf numFmtId="3" fontId="11" fillId="0" borderId="1" xfId="0" applyNumberFormat="1" applyFont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right"/>
    </xf>
    <xf numFmtId="3" fontId="12" fillId="2" borderId="0" xfId="0" applyNumberFormat="1" applyFont="1" applyFill="1" applyBorder="1" applyAlignment="1">
      <alignment horizontal="right"/>
    </xf>
    <xf numFmtId="3" fontId="12" fillId="2" borderId="1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0" fillId="2" borderId="0" xfId="0" applyNumberForma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3" fontId="0" fillId="2" borderId="8" xfId="0" applyNumberForma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top" wrapText="1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</cellXfs>
  <cellStyles count="4">
    <cellStyle name="Hyperlink" xfId="2" builtinId="8"/>
    <cellStyle name="Normal" xfId="0" builtinId="0"/>
    <cellStyle name="Normal 2" xfId="1" xr:uid="{00000000-0005-0000-0000-000003000000}"/>
    <cellStyle name="Percent" xfId="3" builtinId="5"/>
  </cellStyles>
  <dxfs count="157">
    <dxf>
      <fill>
        <patternFill patternType="none">
          <bgColor theme="0"/>
        </patternFill>
      </fill>
    </dxf>
    <dxf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" formatCode="#,##0"/>
      <fill>
        <patternFill patternType="none">
          <fgColor rgb="FF000000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" formatCode="#,##0"/>
      <fill>
        <patternFill patternType="none">
          <fgColor rgb="FF000000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3" formatCode="#,##0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</dxf>
    <dxf>
      <fill>
        <patternFill>
          <bgColor theme="0"/>
        </patternFill>
      </fill>
    </dxf>
    <dxf>
      <numFmt numFmtId="3" formatCode="#,##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theme="0"/>
        </patternFill>
      </fill>
      <alignment horizontal="center" vertical="center" textRotation="0" indent="0" justifyLastLine="0" shrinkToFit="0" readingOrder="0"/>
    </dxf>
    <dxf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</dxf>
    <dxf>
      <numFmt numFmtId="3" formatCode="#,##0"/>
      <fill>
        <patternFill patternType="none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fill>
        <patternFill patternType="none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fill>
        <patternFill patternType="none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fill>
        <patternFill patternType="none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theme="0"/>
        </patternFill>
      </fill>
      <alignment horizontal="center"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ill>
        <patternFill patternType="none">
          <fgColor indexed="64"/>
          <bgColor theme="0"/>
        </patternFill>
      </fill>
      <alignment horizontal="center" vertical="center" textRotation="0" indent="0" justifyLastLine="0" shrinkToFit="0" readingOrder="0"/>
      <border outline="0">
        <right style="thin">
          <color indexed="64"/>
        </right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700000"/>
      <color rgb="FFC8BE00"/>
      <color rgb="FF050064"/>
      <color rgb="FF33CC33"/>
      <color rgb="FF008000"/>
      <color rgb="FF9900CC"/>
      <color rgb="FF777777"/>
      <color rgb="FFFF7575"/>
      <color rgb="FFFF5050"/>
      <color rgb="FF2474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esness, Molly" id="{0536D9AF-C577-4489-BD4A-1C8E76BF8712}" userId="S::Molly.Hesness@fairfaxcounty.gov::415e7583-4a72-4aa9-89a6-b225dfcb9931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3B3FB66E-AD72-42B9-9302-7A8AA8C63D4C}" name="Table12" displayName="Table12" ref="G3:J8" totalsRowShown="0" headerRowDxfId="99" dataDxfId="98" headerRowBorderDxfId="156" tableBorderDxfId="155">
  <autoFilter ref="G3:J8" xr:uid="{3B3FB66E-AD72-42B9-9302-7A8AA8C63D4C}"/>
  <sortState xmlns:xlrd2="http://schemas.microsoft.com/office/spreadsheetml/2017/richdata2" ref="G4:J19">
    <sortCondition ref="G3:G19"/>
  </sortState>
  <tableColumns count="4">
    <tableColumn id="1" xr3:uid="{4BE6BA13-EE6F-46CF-A393-8C4D44D88BD1}" name="Fiscal Year" dataDxfId="103"/>
    <tableColumn id="2" xr3:uid="{BAB66397-8E36-4E73-876B-F3C7178E5375}" name="Landfill Gas (Therms)" dataDxfId="102"/>
    <tableColumn id="5" xr3:uid="{D993BD07-C53F-4C66-8838-21D460893729}" name="Purchased Natural Gas (Therms)" dataDxfId="101"/>
    <tableColumn id="4" xr3:uid="{0624D75E-A53B-42C5-930B-33DCB6386D21}" name="Electricity (kWh)" dataDxfId="100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9CDA762-4DE5-4A25-9F71-2333D2E0D564}" name="Table15" displayName="Table15" ref="F3:H8" totalsRowShown="0" headerRowDxfId="33" dataDxfId="32" headerRowBorderDxfId="126" tableBorderDxfId="125">
  <autoFilter ref="F3:H8" xr:uid="{49CDA762-4DE5-4A25-9F71-2333D2E0D564}"/>
  <sortState xmlns:xlrd2="http://schemas.microsoft.com/office/spreadsheetml/2017/richdata2" ref="F4:H8">
    <sortCondition ref="F3:F8"/>
  </sortState>
  <tableColumns count="3">
    <tableColumn id="1" xr3:uid="{5FB79F0C-11F8-49DD-9114-F6193C1C36CC}" name="Fiscal Year" dataDxfId="36"/>
    <tableColumn id="2" xr3:uid="{C52294E6-BA2D-428C-91D4-235BA8B90969}" name="Natural Gas (Therms) " dataDxfId="35"/>
    <tableColumn id="3" xr3:uid="{AA1D95F6-39FA-4EE1-9B78-44ECED760917}" name="Electricity (kWh)" dataDxfId="34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C377F5AA-B5FD-4473-A93B-D7F690825728}" name="Table18" displayName="Table18" ref="G4:J9" totalsRowShown="0" headerRowDxfId="21" dataDxfId="20" headerRowBorderDxfId="124" tableBorderDxfId="123" totalsRowBorderDxfId="122">
  <autoFilter ref="G4:J9" xr:uid="{C377F5AA-B5FD-4473-A93B-D7F690825728}"/>
  <sortState xmlns:xlrd2="http://schemas.microsoft.com/office/spreadsheetml/2017/richdata2" ref="G5:J9">
    <sortCondition ref="G4:G9"/>
  </sortState>
  <tableColumns count="4">
    <tableColumn id="1" xr3:uid="{61B2245B-8F5C-4B34-8DBB-56DEC4FD2BCB}" name="Fiscal Year" dataDxfId="25"/>
    <tableColumn id="2" xr3:uid="{44C70E10-FAF7-4FE5-93B9-CFDDCA04C266}" name="Housing &amp; Community Development" dataDxfId="24"/>
    <tableColumn id="3" xr3:uid="{C7321596-FB92-4FCF-BD20-11C5968AFA7A}" name="Community Services Board" dataDxfId="23"/>
    <tableColumn id="4" xr3:uid="{660AF958-CF9E-4220-AC58-CCE92CFD4354}" name="Neighborhood &amp; Community Services" dataDxfId="22">
      <calculatedColumnFormula>#REF!-(Table18[[#This Row],[Housing &amp; Community Development]]+Table18[[#This Row],[Community Services Board]])</calculatedColumnFormula>
    </tableColumn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D456F655-1F01-4896-97DB-31B754DCC6B4}" name="Table20" displayName="Table20" ref="G23:J28" totalsRowShown="0" headerRowDxfId="27" dataDxfId="26" headerRowBorderDxfId="121" tableBorderDxfId="120" totalsRowBorderDxfId="119">
  <autoFilter ref="G23:J28" xr:uid="{D456F655-1F01-4896-97DB-31B754DCC6B4}"/>
  <sortState xmlns:xlrd2="http://schemas.microsoft.com/office/spreadsheetml/2017/richdata2" ref="G24:J28">
    <sortCondition ref="G23:G28"/>
  </sortState>
  <tableColumns count="4">
    <tableColumn id="1" xr3:uid="{29B17FDB-126A-4715-9CFA-775FFEF6E8FE}" name="Fiscal Year" dataDxfId="31"/>
    <tableColumn id="2" xr3:uid="{7F11CF0C-D0ED-4537-9DAC-5DD2D427C0AA}" name="Housing &amp; Community Development" dataDxfId="30"/>
    <tableColumn id="3" xr3:uid="{0F0D854C-B086-4477-8086-20B7AD01E23D}" name="Community Services Board" dataDxfId="29"/>
    <tableColumn id="4" xr3:uid="{70576C8E-BF21-4DB3-B554-41BF2D392A8C}" name="Neighborhood &amp; Community Services" dataDxfId="28">
      <calculatedColumnFormula>AVERAGE(E35,E36)</calculatedColumnFormula>
    </tableColumn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538CC54-3D0E-4E2A-9378-DE421E97FF6F}" name="Table11" displayName="Table11" ref="F2:H7" totalsRowShown="0" headerRowDxfId="16" dataDxfId="15" headerRowBorderDxfId="118" tableBorderDxfId="117" totalsRowBorderDxfId="116">
  <autoFilter ref="F2:H7" xr:uid="{7538CC54-3D0E-4E2A-9378-DE421E97FF6F}"/>
  <sortState xmlns:xlrd2="http://schemas.microsoft.com/office/spreadsheetml/2017/richdata2" ref="F3:H7">
    <sortCondition ref="F2:F7"/>
  </sortState>
  <tableColumns count="3">
    <tableColumn id="1" xr3:uid="{4FAD6A34-6E24-4AE0-B8F5-20EBC17DDCC8}" name="Fiscal Year" dataDxfId="19"/>
    <tableColumn id="2" xr3:uid="{6F15762B-71CF-4707-8F79-A56931A6CC3F}" name="Electricity (kWh)" dataDxfId="18"/>
    <tableColumn id="3" xr3:uid="{8EDCDCBC-76E9-423F-9CAB-ACA566BFC9B7}" name="Natural Gas (Therms)" dataDxfId="17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6FE39F7-074D-4F79-B2EA-BD800EA15ADC}" name="Table10" displayName="Table10" ref="F2:H7" totalsRowShown="0" headerRowDxfId="11" dataDxfId="10" headerRowBorderDxfId="115" tableBorderDxfId="114" totalsRowBorderDxfId="113">
  <autoFilter ref="F2:H7" xr:uid="{06FE39F7-074D-4F79-B2EA-BD800EA15ADC}"/>
  <sortState xmlns:xlrd2="http://schemas.microsoft.com/office/spreadsheetml/2017/richdata2" ref="F3:H7">
    <sortCondition ref="F2:F7"/>
  </sortState>
  <tableColumns count="3">
    <tableColumn id="1" xr3:uid="{4BE93B41-F93C-4C26-BD43-84F98332FF80}" name="Fiscal Year" dataDxfId="14"/>
    <tableColumn id="2" xr3:uid="{11D03D53-7EA6-4959-8F8E-2E192812EDEB}" name="Electricity (kWh)" dataDxfId="13"/>
    <tableColumn id="3" xr3:uid="{639176B8-7B25-494D-9134-A5A4E0FA745F}" name="Natural Gas (Therms)" dataDxfId="12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A99839A3-453A-4B08-9B31-E168AFD69527}" name="Table13" displayName="Table13" ref="F2:H7" totalsRowShown="0" headerRowDxfId="6" dataDxfId="5" headerRowBorderDxfId="112" tableBorderDxfId="111">
  <autoFilter ref="F2:H7" xr:uid="{A99839A3-453A-4B08-9B31-E168AFD69527}"/>
  <sortState xmlns:xlrd2="http://schemas.microsoft.com/office/spreadsheetml/2017/richdata2" ref="F3:H7">
    <sortCondition ref="F2:F7"/>
  </sortState>
  <tableColumns count="3">
    <tableColumn id="1" xr3:uid="{E551FD52-A1DA-4D13-8529-C7DAE8B5567C}" name="Fiscal Year" dataDxfId="9"/>
    <tableColumn id="2" xr3:uid="{ED9DFF92-EB41-4746-B2F9-70B860CC395F}" name="Electricity (kWh)" dataDxfId="8"/>
    <tableColumn id="3" xr3:uid="{076C5BDE-1359-4C55-BB77-6B4C24FC6D4F}" name="Natural Gas (Therms)" dataDxfId="7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1F87E3B-467C-4D1C-83DB-2CF53493720E}" name="Table6" displayName="Table6" ref="I3:M8" totalsRowShown="0" headerRowDxfId="92" dataDxfId="91" tableBorderDxfId="154">
  <autoFilter ref="I3:M8" xr:uid="{11F87E3B-467C-4D1C-83DB-2CF53493720E}"/>
  <sortState xmlns:xlrd2="http://schemas.microsoft.com/office/spreadsheetml/2017/richdata2" ref="I4:M19">
    <sortCondition ref="I3:I19"/>
  </sortState>
  <tableColumns count="5">
    <tableColumn id="1" xr3:uid="{65680F64-EABA-49DA-8597-AB110E8AEB1C}" name="Fiscal Year" dataDxfId="97"/>
    <tableColumn id="2" xr3:uid="{7A19F529-4291-45B6-B20A-4401604AC53C}" name="Government Buildings (FMD)" dataDxfId="96"/>
    <tableColumn id="3" xr3:uid="{A34F2B53-9CF4-466A-B321-61AC454C6FDE}" name="Parks (FCPA)" dataDxfId="95"/>
    <tableColumn id="4" xr3:uid="{CB643235-F15A-47B6-BEE4-AFE8F2576365}" name="Public Works (DPWES)" dataDxfId="94"/>
    <tableColumn id="5" xr3:uid="{45DBED42-B83F-4F25-9CD6-0765192515C8}" name="Housing &amp; Human Services" dataDxfId="93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49F6227-1EEE-4A06-A712-AE512D9E0DCE}" name="Table7" displayName="Table7" ref="I24:N29" totalsRowShown="0" headerRowDxfId="84" dataDxfId="83" headerRowBorderDxfId="153" tableBorderDxfId="152" totalsRowBorderDxfId="151">
  <autoFilter ref="I24:N29" xr:uid="{249F6227-1EEE-4A06-A712-AE512D9E0DCE}"/>
  <sortState xmlns:xlrd2="http://schemas.microsoft.com/office/spreadsheetml/2017/richdata2" ref="I25:N40">
    <sortCondition ref="I24:I40"/>
  </sortState>
  <tableColumns count="6">
    <tableColumn id="1" xr3:uid="{215730F4-D38B-4FAC-A159-002C26AE81BB}" name="Fiscal Year" dataDxfId="90"/>
    <tableColumn id="2" xr3:uid="{A581A4D6-14EA-44E4-A9B0-03A436660956}" name="Government Buildings (FMD)" dataDxfId="89"/>
    <tableColumn id="3" xr3:uid="{1CFB83AA-27C0-423F-BBF9-374473480BD5}" name="Parks (FCPA)" dataDxfId="88"/>
    <tableColumn id="4" xr3:uid="{F4942FAE-233E-46EF-8A44-E3606EB4CB1B}" name="Public Works (DPWES)" dataDxfId="87"/>
    <tableColumn id="5" xr3:uid="{EB55A78F-574D-4BD1-AFA5-224A76FF5B92}" name="Housing &amp; Human Services" dataDxfId="86"/>
    <tableColumn id="6" xr3:uid="{73650805-FDA3-4D5A-9CB5-27B9F83594C3}" name="Landfill Gas" dataDxfId="8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ACCF403-23E3-4991-BDF1-4FA6F066CDAB}" name="Table9" displayName="Table9" ref="F2:H7" totalsRowShown="0" headerRowDxfId="1" dataDxfId="0" headerRowBorderDxfId="110" tableBorderDxfId="109" totalsRowBorderDxfId="108">
  <autoFilter ref="F2:H7" xr:uid="{4ACCF403-23E3-4991-BDF1-4FA6F066CDAB}"/>
  <sortState xmlns:xlrd2="http://schemas.microsoft.com/office/spreadsheetml/2017/richdata2" ref="F3:H7">
    <sortCondition ref="F2:F7"/>
  </sortState>
  <tableColumns count="3">
    <tableColumn id="1" xr3:uid="{EB287CFC-791E-45F9-8372-8D73B017E18E}" name="Fiscal Year" dataDxfId="4"/>
    <tableColumn id="2" xr3:uid="{1FAEB2FB-DFB7-4A85-A838-C9D6B5643A10}" name="Electricity (kWh)" dataDxfId="3"/>
    <tableColumn id="3" xr3:uid="{84F27EAE-8903-4771-BE89-A1F3F8ED8210}" name="Natural Gas (Therms)" dataDxfId="2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2DAE144-723C-4B55-9338-60B5474B183C}" name="Table8" displayName="Table8" ref="F2:H7" totalsRowShown="0" tableBorderDxfId="107">
  <autoFilter ref="F2:H7" xr:uid="{E2DAE144-723C-4B55-9338-60B5474B183C}"/>
  <sortState xmlns:xlrd2="http://schemas.microsoft.com/office/spreadsheetml/2017/richdata2" ref="F3:H7">
    <sortCondition ref="F2:F7"/>
  </sortState>
  <tableColumns count="3">
    <tableColumn id="1" xr3:uid="{C88FDD8F-867F-4E7D-A0EF-13D9E8256F78}" name="Fiscal Year" dataDxfId="106"/>
    <tableColumn id="2" xr3:uid="{EF2A2BEE-B9CC-411E-8C6A-02C0ABA4DA6E}" name="Electricity (kWh)" dataDxfId="105"/>
    <tableColumn id="3" xr3:uid="{EC77865F-7457-437B-9D59-94CCE16CEC83}" name="Natural Gas (Therms)" dataDxfId="10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2A6DCE2-17A4-4B46-9DE0-E010F6DAC57A}" name="Table1" displayName="Table1" ref="B3:E20" totalsRowShown="0" headerRowDxfId="78" dataDxfId="77" headerRowBorderDxfId="150" tableBorderDxfId="149">
  <autoFilter ref="B3:E20" xr:uid="{12A6DCE2-17A4-4B46-9DE0-E010F6DAC57A}"/>
  <sortState xmlns:xlrd2="http://schemas.microsoft.com/office/spreadsheetml/2017/richdata2" ref="B4:E20">
    <sortCondition descending="1" ref="B3:B20"/>
  </sortState>
  <tableColumns count="4">
    <tableColumn id="1" xr3:uid="{754BF4C7-EB88-4F8E-9B3A-7B735941DE00}" name="Calendar Year" dataDxfId="82"/>
    <tableColumn id="2" xr3:uid="{0D1C34E9-C961-4A01-9F3D-29628F6F7BB2}" name="Natural Gas (Therms)" dataDxfId="81"/>
    <tableColumn id="3" xr3:uid="{3858CBCB-E1A9-4583-BF81-B2AF585C118F}" name="Electricity (kWh)" dataDxfId="80"/>
    <tableColumn id="4" xr3:uid="{04CD7F43-A65C-4D74-93B4-BF5A8500CF47}" name="Square Feet" dataDxfId="7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EA02D29-BC34-4808-A173-4B4C4E76C0A1}" name="Table4" displayName="Table4" ref="K5:L23" totalsRowShown="0" headerRowDxfId="76" dataDxfId="75" headerRowBorderDxfId="148" tableBorderDxfId="147" totalsRowBorderDxfId="146">
  <autoFilter ref="K5:L23" xr:uid="{7EA02D29-BC34-4808-A173-4B4C4E76C0A1}"/>
  <sortState xmlns:xlrd2="http://schemas.microsoft.com/office/spreadsheetml/2017/richdata2" ref="K6:L23">
    <sortCondition descending="1" ref="L5:L23"/>
  </sortState>
  <tableColumns count="2">
    <tableColumn id="1" xr3:uid="{039DA3C1-A4C8-45C5-BCE0-AC6307D7BD97}" name="Building Categories" dataDxfId="62"/>
    <tableColumn id="2" xr3:uid="{8F54CA5A-F85E-42EA-99D5-BBE3DCBD7A12}" name="kWh" dataDxfId="63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15AE3FB-660B-439B-A69C-446150990893}" name="Table5" displayName="Table5" ref="K26:L44" totalsRowShown="0" headerRowDxfId="74" dataDxfId="73" headerRowBorderDxfId="145" tableBorderDxfId="144" totalsRowBorderDxfId="143">
  <autoFilter ref="K26:L44" xr:uid="{D15AE3FB-660B-439B-A69C-446150990893}"/>
  <sortState xmlns:xlrd2="http://schemas.microsoft.com/office/spreadsheetml/2017/richdata2" ref="K27:L44">
    <sortCondition descending="1" ref="L26:L44"/>
  </sortState>
  <tableColumns count="2">
    <tableColumn id="1" xr3:uid="{CFF312A6-E071-45BF-81F0-8856B665F1A4}" name="Building Categories" dataDxfId="60"/>
    <tableColumn id="2" xr3:uid="{C4237CAA-36E0-4DA9-A877-674B09BBB6FE}" name="Therms" dataDxfId="61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F56D1BE-D194-44BA-AE2E-377F26B90F26}" name="Table3" displayName="Table3" ref="N26:O42" totalsRowShown="0" headerRowDxfId="72" dataDxfId="71" headerRowBorderDxfId="142" tableBorderDxfId="141" totalsRowBorderDxfId="140">
  <autoFilter ref="N26:O42" xr:uid="{CF56D1BE-D194-44BA-AE2E-377F26B90F26}"/>
  <sortState xmlns:xlrd2="http://schemas.microsoft.com/office/spreadsheetml/2017/richdata2" ref="N27:O42">
    <sortCondition ref="O26:O42"/>
  </sortState>
  <tableColumns count="2">
    <tableColumn id="1" xr3:uid="{FB1DF2E2-FD12-45AD-AFD3-0B04A7268803}" name="Building Categories" dataDxfId="58" totalsRowDxfId="139"/>
    <tableColumn id="2" xr3:uid="{10A52F24-765B-4726-8278-D070F37E5D7E}" name="Therms" dataDxfId="59" totalsRowDxfId="138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FB950C91-D5E8-4A89-9A20-200BCE386ED4}" name="Table14" displayName="Table14" ref="G3:I8" totalsRowShown="0" headerRowDxfId="67" dataDxfId="66" headerRowBorderDxfId="137" tableBorderDxfId="136" totalsRowBorderDxfId="135">
  <autoFilter ref="G3:I8" xr:uid="{FB950C91-D5E8-4A89-9A20-200BCE386ED4}"/>
  <sortState xmlns:xlrd2="http://schemas.microsoft.com/office/spreadsheetml/2017/richdata2" ref="G4:I19">
    <sortCondition ref="G3:G19"/>
  </sortState>
  <tableColumns count="3">
    <tableColumn id="1" xr3:uid="{51033CE8-1B4E-4408-99A1-A978647B8293}" name="Fiscal Year" dataDxfId="70"/>
    <tableColumn id="2" xr3:uid="{A8AFF830-667D-4D4E-82A0-CB1304C8A506}" name="Natural Gas (Therms)" dataDxfId="69"/>
    <tableColumn id="3" xr3:uid="{D0AFE7BD-27CC-459F-92A2-48C8A80D9605}" name="Electricity (kWh)" dataDxfId="68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D5D13DF-35A2-46B4-A3A4-E4E9EEEB74DE}" name="Table2" displayName="Table2" ref="N5:O21" totalsRowShown="0" headerRowDxfId="65" dataDxfId="64" headerRowBorderDxfId="134" tableBorderDxfId="133" totalsRowBorderDxfId="132">
  <autoFilter ref="N5:O21" xr:uid="{BD5D13DF-35A2-46B4-A3A4-E4E9EEEB74DE}"/>
  <sortState xmlns:xlrd2="http://schemas.microsoft.com/office/spreadsheetml/2017/richdata2" ref="N6:O21">
    <sortCondition ref="O5:O21"/>
  </sortState>
  <tableColumns count="2">
    <tableColumn id="1" xr3:uid="{384A3BF4-BE3D-4185-9C56-85FC26B5CC71}" name="Building Categories" dataDxfId="56" totalsRowDxfId="131"/>
    <tableColumn id="2" xr3:uid="{E9CFD91F-93B3-4950-BB32-0DCB38CA9C3B}" name="kWh" dataDxfId="57" totalsRowDxfId="130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541F850E-52D0-4823-AA4A-6E8CC7E0DFAC}" name="Table16" displayName="Table16" ref="I4:N9" totalsRowShown="0" headerRowDxfId="38" dataDxfId="37" headerRowBorderDxfId="129" tableBorderDxfId="128" totalsRowBorderDxfId="127">
  <autoFilter ref="I4:N9" xr:uid="{541F850E-52D0-4823-AA4A-6E8CC7E0DFAC}"/>
  <sortState xmlns:xlrd2="http://schemas.microsoft.com/office/spreadsheetml/2017/richdata2" ref="I5:N9">
    <sortCondition ref="I4:I9"/>
  </sortState>
  <tableColumns count="6">
    <tableColumn id="1" xr3:uid="{DAAB9DC9-BA55-482E-8C9C-2FC6F4F353E5}" name="Fiscal Year" dataDxfId="44"/>
    <tableColumn id="2" xr3:uid="{886BC884-9239-4551-85EF-DAA37BDF443D}" name="Wastewater Treatment Division" dataDxfId="43"/>
    <tableColumn id="3" xr3:uid="{633E9F99-9D77-4AFB-AAD2-0BC1F43F4929}" name="Solid Waste Management" dataDxfId="42"/>
    <tableColumn id="4" xr3:uid="{E1444DE1-BB0B-433A-B610-A7379F7BB0B7}" name="Wastewater Collection Division" dataDxfId="41"/>
    <tableColumn id="5" xr3:uid="{BD8E7EB6-D657-4920-9AE8-2CBC38531344}" name="Stormwater Management" dataDxfId="40"/>
    <tableColumn id="6" xr3:uid="{9C5EA80C-988E-48B3-BEAE-B8357CAF675D}" name="Streetlights" dataDxfId="39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FEB6B71-6D38-4ACC-BC41-EEA2C7234759}" name="Table17" displayName="Table17" ref="I23:N28" totalsRowShown="0" headerRowDxfId="46" dataDxfId="45" headerRowBorderDxfId="54" tableBorderDxfId="55" totalsRowBorderDxfId="53">
  <autoFilter ref="I23:N28" xr:uid="{EFEB6B71-6D38-4ACC-BC41-EEA2C7234759}"/>
  <sortState xmlns:xlrd2="http://schemas.microsoft.com/office/spreadsheetml/2017/richdata2" ref="I24:M28">
    <sortCondition ref="I23:I28"/>
  </sortState>
  <tableColumns count="6">
    <tableColumn id="1" xr3:uid="{55AC8AA7-8C02-4BA4-BC4A-8CD1CD060BC4}" name="Fiscal Year" dataDxfId="52"/>
    <tableColumn id="2" xr3:uid="{FA73534C-0107-4F17-BBC4-F29CE2CA6299}" name="Wastewater Treatment Division" dataDxfId="51"/>
    <tableColumn id="3" xr3:uid="{E550FBF2-7348-47CB-82DE-A4E87B5BFF95}" name="Solid Waste Management" dataDxfId="50"/>
    <tableColumn id="4" xr3:uid="{3A315B7E-CCE6-424C-BCC5-1B82426D705C}" name="Wastewater Collection Division" dataDxfId="49"/>
    <tableColumn id="5" xr3:uid="{BF8E03D4-2FE6-4A3B-A683-479B4733E18C}" name="Stormwater Management" dataDxfId="48"/>
    <tableColumn id="6" xr3:uid="{2EBD7535-D861-418F-B2B4-FBEBFD419A2A}" name="Total" dataDxfId="47">
      <calculatedColumnFormula>SUM(J24:M24)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5" dT="2022-12-20T20:34:20.57" personId="{0536D9AF-C577-4489-BD4A-1C8E76BF8712}" id="{016C7EAF-F3D8-4863-9BF8-50F99C2D63D5}">
    <text>Updated 12/19/22</text>
  </threadedComment>
  <threadedComment ref="K26" dT="2022-12-20T20:34:36.01" personId="{0536D9AF-C577-4489-BD4A-1C8E76BF8712}" id="{A6973735-6169-4794-AA3E-C8CE82DE4ACB}">
    <text>Updated 12/19/22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microsoft.com/office/2017/10/relationships/threadedComment" Target="../threadedComments/threadedComment1.xml"/><Relationship Id="rId4" Type="http://schemas.openxmlformats.org/officeDocument/2006/relationships/table" Target="../tables/table3.xml"/><Relationship Id="rId9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50"/>
  <sheetViews>
    <sheetView tabSelected="1" zoomScale="94" zoomScaleNormal="100" workbookViewId="0">
      <selection activeCell="F23" sqref="F23"/>
    </sheetView>
  </sheetViews>
  <sheetFormatPr defaultColWidth="9.140625" defaultRowHeight="15" x14ac:dyDescent="0.25"/>
  <cols>
    <col min="1" max="1" width="4.42578125" style="1" customWidth="1"/>
    <col min="2" max="2" width="10.140625" style="1" customWidth="1"/>
    <col min="3" max="3" width="15.28515625" style="1" customWidth="1"/>
    <col min="4" max="4" width="16.28515625" style="1" customWidth="1"/>
    <col min="5" max="5" width="15.85546875" style="1" customWidth="1"/>
    <col min="6" max="6" width="14" style="1" customWidth="1"/>
    <col min="7" max="7" width="8.7109375" style="1" customWidth="1"/>
    <col min="8" max="8" width="15.140625" style="1" customWidth="1"/>
    <col min="9" max="9" width="16.42578125" style="1" customWidth="1"/>
    <col min="10" max="10" width="14.5703125" style="1" customWidth="1"/>
    <col min="11" max="11" width="14.5703125" style="1" bestFit="1" customWidth="1"/>
    <col min="12" max="15" width="9.140625" style="1"/>
    <col min="16" max="16" width="9.140625" style="1" customWidth="1"/>
    <col min="17" max="16384" width="9.140625" style="1"/>
  </cols>
  <sheetData>
    <row r="1" spans="2:11" ht="22.5" customHeight="1" x14ac:dyDescent="0.25">
      <c r="B1" s="3" t="s">
        <v>16</v>
      </c>
    </row>
    <row r="2" spans="2:11" x14ac:dyDescent="0.25">
      <c r="C2" s="72"/>
      <c r="D2" s="72"/>
      <c r="G2" s="52"/>
      <c r="H2" s="85"/>
      <c r="I2" s="85"/>
      <c r="J2" s="85"/>
    </row>
    <row r="3" spans="2:11" ht="45" x14ac:dyDescent="0.25">
      <c r="B3" s="16" t="s">
        <v>57</v>
      </c>
      <c r="C3" s="16" t="s">
        <v>18</v>
      </c>
      <c r="D3" s="16" t="s">
        <v>19</v>
      </c>
      <c r="E3" s="16" t="s">
        <v>17</v>
      </c>
      <c r="G3" s="58" t="s">
        <v>58</v>
      </c>
      <c r="H3" s="33" t="s">
        <v>70</v>
      </c>
      <c r="I3" s="33" t="s">
        <v>71</v>
      </c>
      <c r="J3" s="62" t="s">
        <v>17</v>
      </c>
    </row>
    <row r="4" spans="2:11" x14ac:dyDescent="0.25">
      <c r="B4" s="79">
        <v>2006</v>
      </c>
      <c r="C4" s="80">
        <v>1335706</v>
      </c>
      <c r="D4" s="80">
        <v>2684099.9344079997</v>
      </c>
      <c r="E4" s="80">
        <v>240259410.0240097</v>
      </c>
      <c r="G4" s="43" t="s">
        <v>66</v>
      </c>
      <c r="H4" s="53">
        <v>276240.04358046292</v>
      </c>
      <c r="I4" s="41">
        <v>4234189.3366954988</v>
      </c>
      <c r="J4" s="44">
        <v>264068848.07979149</v>
      </c>
    </row>
    <row r="5" spans="2:11" x14ac:dyDescent="0.25">
      <c r="B5" s="79">
        <v>2007</v>
      </c>
      <c r="C5" s="80">
        <v>1194894</v>
      </c>
      <c r="D5" s="80">
        <v>2991516.9123889999</v>
      </c>
      <c r="E5" s="80">
        <v>240033610.73350546</v>
      </c>
      <c r="G5" s="43" t="s">
        <v>65</v>
      </c>
      <c r="H5" s="41">
        <v>456623.57194372907</v>
      </c>
      <c r="I5" s="41">
        <v>4523779.2364715002</v>
      </c>
      <c r="J5" s="44">
        <v>261402633.87221301</v>
      </c>
    </row>
    <row r="6" spans="2:11" x14ac:dyDescent="0.25">
      <c r="B6" s="79">
        <v>2008</v>
      </c>
      <c r="C6" s="80">
        <v>599473</v>
      </c>
      <c r="D6" s="80">
        <v>3636311.965783</v>
      </c>
      <c r="E6" s="80">
        <v>249044174.65731078</v>
      </c>
      <c r="G6" s="43" t="s">
        <v>67</v>
      </c>
      <c r="H6" s="41">
        <v>430116.19260056812</v>
      </c>
      <c r="I6" s="41">
        <v>4055997.6999999983</v>
      </c>
      <c r="J6" s="44">
        <v>256967521.94</v>
      </c>
    </row>
    <row r="7" spans="2:11" x14ac:dyDescent="0.25">
      <c r="B7" s="79">
        <v>2009</v>
      </c>
      <c r="C7" s="80">
        <v>357346.8</v>
      </c>
      <c r="D7" s="80">
        <v>4457262.4972160012</v>
      </c>
      <c r="E7" s="80">
        <v>250761917.68758437</v>
      </c>
      <c r="G7" s="43" t="s">
        <v>68</v>
      </c>
      <c r="H7" s="41">
        <v>170030.67157098453</v>
      </c>
      <c r="I7" s="41">
        <v>4126874.6199999992</v>
      </c>
      <c r="J7" s="44">
        <v>254912420.98999998</v>
      </c>
    </row>
    <row r="8" spans="2:11" x14ac:dyDescent="0.25">
      <c r="B8" s="79">
        <v>2010</v>
      </c>
      <c r="C8" s="80">
        <v>137500</v>
      </c>
      <c r="D8" s="80">
        <v>4421847.535565</v>
      </c>
      <c r="E8" s="80">
        <v>257935378.88387185</v>
      </c>
      <c r="F8" s="77"/>
      <c r="G8" s="50" t="s">
        <v>69</v>
      </c>
      <c r="H8" s="51">
        <v>75214.961824700003</v>
      </c>
      <c r="I8" s="51">
        <v>4162273.8600000003</v>
      </c>
      <c r="J8" s="61">
        <v>237900185</v>
      </c>
    </row>
    <row r="9" spans="2:11" x14ac:dyDescent="0.25">
      <c r="B9" s="79">
        <v>2011</v>
      </c>
      <c r="C9" s="80">
        <v>44239</v>
      </c>
      <c r="D9" s="80">
        <v>4298360.8448550003</v>
      </c>
      <c r="E9" s="80">
        <v>258082430.61970508</v>
      </c>
      <c r="F9" s="78"/>
      <c r="H9" s="25"/>
      <c r="I9" s="25"/>
      <c r="J9" s="25"/>
      <c r="K9" s="25"/>
    </row>
    <row r="10" spans="2:11" x14ac:dyDescent="0.25">
      <c r="B10" s="79">
        <v>2012</v>
      </c>
      <c r="C10" s="80">
        <v>51524</v>
      </c>
      <c r="D10" s="80">
        <v>4318040.9691770002</v>
      </c>
      <c r="E10" s="80">
        <v>254133811.25914744</v>
      </c>
      <c r="F10" s="78"/>
      <c r="H10" s="28"/>
      <c r="I10" s="28"/>
      <c r="J10" s="28"/>
      <c r="K10" s="28"/>
    </row>
    <row r="11" spans="2:11" x14ac:dyDescent="0.25">
      <c r="B11" s="79">
        <v>2013</v>
      </c>
      <c r="C11" s="80">
        <v>951826</v>
      </c>
      <c r="D11" s="80">
        <v>3711609.7955999998</v>
      </c>
      <c r="E11" s="80">
        <v>258173976.94508249</v>
      </c>
      <c r="F11" s="77"/>
      <c r="H11" s="25"/>
      <c r="I11" s="25"/>
      <c r="J11" s="25"/>
      <c r="K11" s="25"/>
    </row>
    <row r="12" spans="2:11" x14ac:dyDescent="0.25">
      <c r="B12" s="79">
        <v>2014</v>
      </c>
      <c r="C12" s="80">
        <v>644121</v>
      </c>
      <c r="D12" s="80">
        <v>4450612.3400535006</v>
      </c>
      <c r="E12" s="80">
        <v>260945649.96701109</v>
      </c>
      <c r="F12" s="77"/>
      <c r="H12" s="25"/>
      <c r="I12" s="25"/>
      <c r="J12" s="25"/>
      <c r="K12" s="25"/>
    </row>
    <row r="13" spans="2:11" x14ac:dyDescent="0.25">
      <c r="B13" s="79">
        <v>2015</v>
      </c>
      <c r="C13" s="80">
        <v>693350.63280000002</v>
      </c>
      <c r="D13" s="80">
        <v>4153618.6166739995</v>
      </c>
      <c r="E13" s="80">
        <v>261251570.70790264</v>
      </c>
      <c r="F13" s="77"/>
      <c r="H13" s="25"/>
      <c r="I13" s="25"/>
      <c r="J13" s="25"/>
      <c r="K13" s="25"/>
    </row>
    <row r="14" spans="2:11" x14ac:dyDescent="0.25">
      <c r="B14" s="79">
        <v>2016</v>
      </c>
      <c r="C14" s="80">
        <v>397930.04125000001</v>
      </c>
      <c r="D14" s="80">
        <v>3855033.4259799989</v>
      </c>
      <c r="E14" s="80">
        <v>261589413.58610705</v>
      </c>
      <c r="F14" s="77"/>
      <c r="H14" s="25"/>
      <c r="I14" s="25"/>
      <c r="J14" s="25"/>
      <c r="K14" s="25"/>
    </row>
    <row r="15" spans="2:11" x14ac:dyDescent="0.25">
      <c r="B15" s="79">
        <v>2017</v>
      </c>
      <c r="C15" s="80">
        <v>166588.93744454545</v>
      </c>
      <c r="D15" s="80">
        <v>3929974.7393369991</v>
      </c>
      <c r="E15" s="80">
        <v>257260083.16807801</v>
      </c>
      <c r="F15" s="77"/>
      <c r="H15" s="25"/>
      <c r="I15" s="25"/>
      <c r="J15" s="25"/>
      <c r="K15" s="25"/>
    </row>
    <row r="16" spans="2:11" x14ac:dyDescent="0.25">
      <c r="B16" s="79">
        <v>2018</v>
      </c>
      <c r="C16" s="80">
        <v>241266.46952751221</v>
      </c>
      <c r="D16" s="80">
        <v>4459481.8340539997</v>
      </c>
      <c r="E16" s="80">
        <v>262896337.99150488</v>
      </c>
      <c r="F16" s="77"/>
      <c r="H16" s="25"/>
      <c r="I16" s="25"/>
      <c r="J16" s="25"/>
      <c r="K16" s="25"/>
    </row>
    <row r="17" spans="2:21" x14ac:dyDescent="0.25">
      <c r="B17" s="79">
        <v>2019</v>
      </c>
      <c r="C17" s="80">
        <v>560615.18099999998</v>
      </c>
      <c r="D17" s="80">
        <v>4524778.4388890006</v>
      </c>
      <c r="E17" s="80">
        <v>252806586.75292197</v>
      </c>
      <c r="F17" s="77"/>
      <c r="H17" s="25"/>
      <c r="I17" s="25"/>
      <c r="J17" s="25"/>
      <c r="K17" s="25"/>
    </row>
    <row r="18" spans="2:21" x14ac:dyDescent="0.25">
      <c r="B18" s="79">
        <v>2020</v>
      </c>
      <c r="C18" s="80">
        <v>218204.29680000004</v>
      </c>
      <c r="D18" s="80">
        <v>3732735.78</v>
      </c>
      <c r="E18" s="80">
        <v>238048742.74000001</v>
      </c>
      <c r="F18" s="77"/>
      <c r="H18" s="25"/>
      <c r="I18" s="25"/>
      <c r="J18" s="25"/>
      <c r="K18" s="25"/>
    </row>
    <row r="19" spans="2:21" x14ac:dyDescent="0.25">
      <c r="B19" s="79">
        <v>2021</v>
      </c>
      <c r="C19" s="80">
        <v>55111.532840000007</v>
      </c>
      <c r="D19" s="80">
        <v>4067673.4966666666</v>
      </c>
      <c r="E19" s="80">
        <v>236702177.67647022</v>
      </c>
      <c r="F19" s="78"/>
      <c r="G19" s="11"/>
      <c r="H19" s="37"/>
      <c r="I19" s="37"/>
      <c r="J19" s="25"/>
      <c r="K19" s="25"/>
    </row>
    <row r="20" spans="2:21" ht="15" customHeight="1" x14ac:dyDescent="0.25">
      <c r="B20" s="23"/>
      <c r="C20" s="27"/>
      <c r="D20" s="27"/>
      <c r="E20" s="27"/>
      <c r="F20" s="11"/>
      <c r="G20" s="11"/>
      <c r="H20" s="11"/>
      <c r="I20" s="11"/>
      <c r="N20" s="73"/>
      <c r="O20" s="73"/>
      <c r="P20" s="73"/>
      <c r="Q20" s="73"/>
      <c r="R20" s="73"/>
      <c r="S20" s="73"/>
      <c r="T20" s="73"/>
      <c r="U20" s="73"/>
    </row>
    <row r="21" spans="2:21" x14ac:dyDescent="0.25">
      <c r="B21" s="11"/>
      <c r="N21" s="73"/>
      <c r="O21" s="73"/>
      <c r="P21" s="73"/>
      <c r="Q21" s="73"/>
      <c r="R21" s="73"/>
      <c r="S21" s="73"/>
      <c r="T21" s="73"/>
      <c r="U21" s="73"/>
    </row>
    <row r="22" spans="2:21" x14ac:dyDescent="0.25">
      <c r="N22" s="73"/>
      <c r="O22" s="73"/>
      <c r="P22" s="73"/>
      <c r="Q22" s="73"/>
      <c r="R22" s="73"/>
      <c r="S22" s="73"/>
      <c r="T22" s="73"/>
      <c r="U22" s="73"/>
    </row>
    <row r="23" spans="2:21" x14ac:dyDescent="0.25">
      <c r="N23" s="73"/>
      <c r="O23" s="73"/>
      <c r="P23" s="73"/>
      <c r="Q23" s="73"/>
      <c r="R23" s="73"/>
      <c r="S23" s="73"/>
      <c r="T23" s="73"/>
      <c r="U23" s="73"/>
    </row>
    <row r="24" spans="2:21" x14ac:dyDescent="0.25">
      <c r="N24" s="73"/>
      <c r="O24" s="73"/>
      <c r="P24" s="73"/>
      <c r="Q24" s="73"/>
      <c r="R24" s="73"/>
      <c r="S24" s="73"/>
      <c r="T24" s="73"/>
      <c r="U24" s="73"/>
    </row>
    <row r="25" spans="2:21" x14ac:dyDescent="0.25">
      <c r="N25" s="73"/>
      <c r="O25" s="73"/>
      <c r="P25" s="73"/>
      <c r="Q25" s="73"/>
      <c r="R25" s="73"/>
      <c r="S25" s="73"/>
      <c r="T25" s="73"/>
      <c r="U25" s="73"/>
    </row>
    <row r="27" spans="2:21" ht="15" customHeight="1" x14ac:dyDescent="0.25">
      <c r="J27" s="7"/>
      <c r="K27" s="7"/>
      <c r="L27" s="7"/>
      <c r="M27" s="7"/>
      <c r="N27" s="7"/>
      <c r="O27" s="7"/>
      <c r="P27" s="7"/>
    </row>
    <row r="28" spans="2:21" s="8" customFormat="1" ht="36" customHeight="1" x14ac:dyDescent="0.25"/>
    <row r="42" spans="14:21" ht="18" customHeight="1" x14ac:dyDescent="0.25">
      <c r="N42" s="73"/>
      <c r="O42" s="73"/>
      <c r="P42" s="73"/>
      <c r="Q42" s="73"/>
      <c r="R42" s="73"/>
      <c r="S42" s="73"/>
      <c r="T42" s="73"/>
      <c r="U42" s="73"/>
    </row>
    <row r="43" spans="14:21" x14ac:dyDescent="0.25">
      <c r="N43" s="73"/>
      <c r="O43" s="73"/>
      <c r="P43" s="73"/>
      <c r="Q43" s="73"/>
      <c r="R43" s="73"/>
      <c r="S43" s="73"/>
      <c r="T43" s="73"/>
      <c r="U43" s="73"/>
    </row>
    <row r="44" spans="14:21" x14ac:dyDescent="0.25">
      <c r="N44" s="73"/>
      <c r="O44" s="73"/>
      <c r="P44" s="73"/>
      <c r="Q44" s="73"/>
      <c r="R44" s="73"/>
      <c r="S44" s="73"/>
      <c r="T44" s="73"/>
      <c r="U44" s="73"/>
    </row>
    <row r="45" spans="14:21" x14ac:dyDescent="0.25">
      <c r="N45" s="73"/>
      <c r="O45" s="73"/>
      <c r="P45" s="73"/>
      <c r="Q45" s="73"/>
      <c r="R45" s="73"/>
      <c r="S45" s="73"/>
      <c r="T45" s="73"/>
      <c r="U45" s="73"/>
    </row>
    <row r="46" spans="14:21" x14ac:dyDescent="0.25">
      <c r="N46" s="73"/>
      <c r="O46" s="73"/>
      <c r="P46" s="73"/>
      <c r="Q46" s="73"/>
      <c r="R46" s="73"/>
      <c r="S46" s="73"/>
      <c r="T46" s="73"/>
      <c r="U46" s="73"/>
    </row>
    <row r="47" spans="14:21" x14ac:dyDescent="0.25">
      <c r="N47" s="73"/>
      <c r="O47" s="73"/>
      <c r="P47" s="73"/>
      <c r="Q47" s="73"/>
      <c r="R47" s="73"/>
      <c r="S47" s="73"/>
      <c r="T47" s="73"/>
      <c r="U47" s="73"/>
    </row>
    <row r="48" spans="14:21" x14ac:dyDescent="0.25">
      <c r="N48" s="73"/>
      <c r="O48" s="73"/>
      <c r="P48" s="73"/>
      <c r="Q48" s="73"/>
      <c r="R48" s="73"/>
      <c r="S48" s="73"/>
      <c r="T48" s="73"/>
      <c r="U48" s="73"/>
    </row>
    <row r="49" spans="14:21" x14ac:dyDescent="0.25">
      <c r="N49" s="73"/>
      <c r="O49" s="73"/>
      <c r="P49" s="73"/>
      <c r="Q49" s="73"/>
      <c r="R49" s="73"/>
      <c r="S49" s="73"/>
      <c r="T49" s="73"/>
      <c r="U49" s="73"/>
    </row>
    <row r="50" spans="14:21" x14ac:dyDescent="0.25">
      <c r="N50" s="73"/>
      <c r="O50" s="73"/>
      <c r="P50" s="73"/>
      <c r="Q50" s="73"/>
      <c r="R50" s="73"/>
      <c r="S50" s="73"/>
      <c r="T50" s="73"/>
      <c r="U50" s="73"/>
    </row>
  </sheetData>
  <mergeCells count="3">
    <mergeCell ref="C2:D2"/>
    <mergeCell ref="N20:U25"/>
    <mergeCell ref="N42:U50"/>
  </mergeCells>
  <pageMargins left="0.25" right="0.25" top="0.25" bottom="0.25" header="0.3" footer="0.3"/>
  <pageSetup scale="80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H18"/>
  <sheetViews>
    <sheetView workbookViewId="0">
      <selection activeCell="J5" sqref="J5"/>
    </sheetView>
  </sheetViews>
  <sheetFormatPr defaultColWidth="9.140625" defaultRowHeight="15" x14ac:dyDescent="0.25"/>
  <cols>
    <col min="1" max="1" width="3.42578125" style="1" customWidth="1"/>
    <col min="2" max="2" width="9.140625" style="1"/>
    <col min="3" max="4" width="13.28515625" style="1" customWidth="1"/>
    <col min="5" max="5" width="9.140625" style="1"/>
    <col min="6" max="6" width="9.42578125" style="1" customWidth="1"/>
    <col min="7" max="7" width="13.5703125" style="1" customWidth="1"/>
    <col min="8" max="8" width="16" style="1" customWidth="1"/>
    <col min="9" max="16384" width="9.140625" style="1"/>
  </cols>
  <sheetData>
    <row r="1" spans="2:8" ht="24.75" customHeight="1" x14ac:dyDescent="0.25">
      <c r="B1" s="3" t="s">
        <v>47</v>
      </c>
    </row>
    <row r="2" spans="2:8" ht="30" x14ac:dyDescent="0.25">
      <c r="B2" s="4" t="s">
        <v>0</v>
      </c>
      <c r="C2" s="13" t="s">
        <v>17</v>
      </c>
      <c r="D2" s="13" t="s">
        <v>44</v>
      </c>
      <c r="F2" s="130" t="s">
        <v>58</v>
      </c>
      <c r="G2" s="132" t="s">
        <v>17</v>
      </c>
      <c r="H2" s="133" t="s">
        <v>44</v>
      </c>
    </row>
    <row r="3" spans="2:8" x14ac:dyDescent="0.25">
      <c r="B3" s="2">
        <v>2006</v>
      </c>
      <c r="C3" s="14">
        <v>16394112.777796289</v>
      </c>
      <c r="D3" s="14">
        <v>371347.41827500012</v>
      </c>
      <c r="F3" s="125" t="s">
        <v>66</v>
      </c>
      <c r="G3" s="124">
        <v>23992508</v>
      </c>
      <c r="H3" s="126">
        <v>318918</v>
      </c>
    </row>
    <row r="4" spans="2:8" x14ac:dyDescent="0.25">
      <c r="B4" s="2">
        <v>2007</v>
      </c>
      <c r="C4" s="14">
        <v>16224475.879923139</v>
      </c>
      <c r="D4" s="14">
        <v>384043.40278900001</v>
      </c>
      <c r="F4" s="125" t="s">
        <v>65</v>
      </c>
      <c r="G4" s="124">
        <v>19450160</v>
      </c>
      <c r="H4" s="126">
        <v>314727</v>
      </c>
    </row>
    <row r="5" spans="2:8" x14ac:dyDescent="0.25">
      <c r="B5" s="2">
        <v>2008</v>
      </c>
      <c r="C5" s="14">
        <v>15453477.421415145</v>
      </c>
      <c r="D5" s="14">
        <v>420558.86797000002</v>
      </c>
      <c r="F5" s="125" t="s">
        <v>67</v>
      </c>
      <c r="G5" s="147">
        <v>18060092</v>
      </c>
      <c r="H5" s="148">
        <v>339726</v>
      </c>
    </row>
    <row r="6" spans="2:8" x14ac:dyDescent="0.25">
      <c r="B6" s="2">
        <v>2009</v>
      </c>
      <c r="C6" s="14">
        <v>15096693.460108131</v>
      </c>
      <c r="D6" s="14">
        <v>437004.71408400009</v>
      </c>
      <c r="F6" s="125" t="s">
        <v>68</v>
      </c>
      <c r="G6" s="147">
        <v>17978176</v>
      </c>
      <c r="H6" s="148">
        <v>298224</v>
      </c>
    </row>
    <row r="7" spans="2:8" x14ac:dyDescent="0.25">
      <c r="B7" s="2">
        <v>2010</v>
      </c>
      <c r="C7" s="14">
        <v>15499469.532183422</v>
      </c>
      <c r="D7" s="14">
        <v>436441.73859199998</v>
      </c>
      <c r="F7" s="127" t="s">
        <v>69</v>
      </c>
      <c r="G7" s="149">
        <v>17580484</v>
      </c>
      <c r="H7" s="150">
        <v>304912</v>
      </c>
    </row>
    <row r="8" spans="2:8" x14ac:dyDescent="0.25">
      <c r="B8" s="2">
        <v>2011</v>
      </c>
      <c r="C8" s="14">
        <v>15547440.346858257</v>
      </c>
      <c r="D8" s="14">
        <v>424045.03633499995</v>
      </c>
      <c r="F8" s="52"/>
      <c r="G8" s="56"/>
      <c r="H8" s="56"/>
    </row>
    <row r="9" spans="2:8" x14ac:dyDescent="0.25">
      <c r="B9" s="2">
        <v>2012</v>
      </c>
      <c r="C9" s="14">
        <v>15345770.83835019</v>
      </c>
      <c r="D9" s="14">
        <v>434985.66618500004</v>
      </c>
      <c r="F9" s="52"/>
      <c r="G9" s="70"/>
      <c r="H9" s="70"/>
    </row>
    <row r="10" spans="2:8" x14ac:dyDescent="0.25">
      <c r="B10" s="2">
        <v>2013</v>
      </c>
      <c r="C10" s="14">
        <v>14942882.247364622</v>
      </c>
      <c r="D10" s="14">
        <v>431071.40868600004</v>
      </c>
      <c r="F10" s="52"/>
      <c r="G10" s="56"/>
      <c r="H10" s="56"/>
    </row>
    <row r="11" spans="2:8" x14ac:dyDescent="0.25">
      <c r="B11" s="2">
        <v>2014</v>
      </c>
      <c r="C11" s="14">
        <v>14643753.74429631</v>
      </c>
      <c r="D11" s="14">
        <v>448620.79448149994</v>
      </c>
      <c r="F11" s="52"/>
      <c r="G11" s="56"/>
      <c r="H11" s="56"/>
    </row>
    <row r="12" spans="2:8" x14ac:dyDescent="0.25">
      <c r="B12" s="2">
        <v>2015</v>
      </c>
      <c r="C12" s="14">
        <v>13315023.656896554</v>
      </c>
      <c r="D12" s="14">
        <v>416404.72851800005</v>
      </c>
      <c r="F12" s="52"/>
      <c r="G12" s="56"/>
      <c r="H12" s="56"/>
    </row>
    <row r="13" spans="2:8" x14ac:dyDescent="0.25">
      <c r="B13" s="2">
        <v>2016</v>
      </c>
      <c r="C13" s="14">
        <v>14581358.680282</v>
      </c>
      <c r="D13" s="14">
        <v>316308.57447599998</v>
      </c>
      <c r="F13" s="52"/>
      <c r="G13" s="56"/>
      <c r="H13" s="56"/>
    </row>
    <row r="14" spans="2:8" x14ac:dyDescent="0.25">
      <c r="B14" s="2">
        <v>2017</v>
      </c>
      <c r="C14" s="14">
        <v>14123668.921213999</v>
      </c>
      <c r="D14" s="14">
        <v>329739.08114100003</v>
      </c>
      <c r="F14" s="52"/>
      <c r="G14" s="56"/>
      <c r="H14" s="56"/>
    </row>
    <row r="15" spans="2:8" x14ac:dyDescent="0.25">
      <c r="B15" s="2">
        <v>2018</v>
      </c>
      <c r="C15" s="14">
        <v>13713458.277992001</v>
      </c>
      <c r="D15" s="14">
        <v>308412.58606100001</v>
      </c>
      <c r="F15" s="52"/>
      <c r="G15" s="56"/>
      <c r="H15" s="56"/>
    </row>
    <row r="16" spans="2:8" x14ac:dyDescent="0.25">
      <c r="B16" s="2">
        <v>2019</v>
      </c>
      <c r="C16" s="14">
        <v>13689237.313788</v>
      </c>
      <c r="D16" s="14">
        <v>351706.92585500004</v>
      </c>
      <c r="F16" s="52"/>
      <c r="G16" s="56"/>
      <c r="H16" s="56"/>
    </row>
    <row r="17" spans="2:8" x14ac:dyDescent="0.25">
      <c r="B17" s="2">
        <v>2020</v>
      </c>
      <c r="C17" s="14">
        <v>13193490</v>
      </c>
      <c r="D17" s="14">
        <v>315936</v>
      </c>
      <c r="F17" s="52"/>
      <c r="G17" s="56"/>
      <c r="H17" s="56"/>
    </row>
    <row r="18" spans="2:8" x14ac:dyDescent="0.25">
      <c r="B18" s="2">
        <v>2021</v>
      </c>
      <c r="C18" s="14">
        <v>13246357.285350939</v>
      </c>
      <c r="D18" s="14">
        <v>311184.7</v>
      </c>
      <c r="F18" s="52"/>
      <c r="G18" s="56"/>
      <c r="H18" s="56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H18"/>
  <sheetViews>
    <sheetView workbookViewId="0">
      <selection activeCell="J6" sqref="J6"/>
    </sheetView>
  </sheetViews>
  <sheetFormatPr defaultColWidth="9.140625" defaultRowHeight="15" x14ac:dyDescent="0.25"/>
  <cols>
    <col min="1" max="1" width="3.28515625" style="1" customWidth="1"/>
    <col min="2" max="2" width="9.140625" style="1"/>
    <col min="3" max="4" width="13" style="1" customWidth="1"/>
    <col min="5" max="5" width="9.140625" style="1"/>
    <col min="6" max="6" width="9.5703125" style="1" customWidth="1"/>
    <col min="7" max="7" width="14" style="1" customWidth="1"/>
    <col min="8" max="8" width="13.140625" style="1" customWidth="1"/>
    <col min="9" max="16384" width="9.140625" style="1"/>
  </cols>
  <sheetData>
    <row r="1" spans="2:8" ht="24" customHeight="1" x14ac:dyDescent="0.25">
      <c r="B1" s="3" t="s">
        <v>48</v>
      </c>
    </row>
    <row r="2" spans="2:8" ht="30" x14ac:dyDescent="0.25">
      <c r="B2" s="114" t="s">
        <v>0</v>
      </c>
      <c r="C2" s="116" t="s">
        <v>17</v>
      </c>
      <c r="D2" s="116" t="s">
        <v>44</v>
      </c>
      <c r="F2" s="58" t="s">
        <v>58</v>
      </c>
      <c r="G2" s="59" t="s">
        <v>17</v>
      </c>
      <c r="H2" s="60" t="s">
        <v>44</v>
      </c>
    </row>
    <row r="3" spans="2:8" x14ac:dyDescent="0.25">
      <c r="B3" s="123">
        <v>2006</v>
      </c>
      <c r="C3" s="124">
        <v>17338236</v>
      </c>
      <c r="D3" s="124">
        <v>603845</v>
      </c>
      <c r="F3" s="43" t="s">
        <v>66</v>
      </c>
      <c r="G3" s="41">
        <v>21116677</v>
      </c>
      <c r="H3" s="44">
        <v>878198</v>
      </c>
    </row>
    <row r="4" spans="2:8" x14ac:dyDescent="0.25">
      <c r="B4" s="123">
        <v>2007</v>
      </c>
      <c r="C4" s="124">
        <v>17860244</v>
      </c>
      <c r="D4" s="124">
        <v>686301</v>
      </c>
      <c r="F4" s="43" t="s">
        <v>65</v>
      </c>
      <c r="G4" s="41">
        <v>19733153</v>
      </c>
      <c r="H4" s="44">
        <v>485330</v>
      </c>
    </row>
    <row r="5" spans="2:8" x14ac:dyDescent="0.25">
      <c r="B5" s="123">
        <v>2008</v>
      </c>
      <c r="C5" s="124">
        <v>17916802</v>
      </c>
      <c r="D5" s="124">
        <v>605492</v>
      </c>
      <c r="F5" s="43" t="s">
        <v>67</v>
      </c>
      <c r="G5" s="41">
        <v>17351243</v>
      </c>
      <c r="H5" s="44">
        <v>823114</v>
      </c>
    </row>
    <row r="6" spans="2:8" x14ac:dyDescent="0.25">
      <c r="B6" s="123">
        <v>2009</v>
      </c>
      <c r="C6" s="124">
        <v>17354374</v>
      </c>
      <c r="D6" s="124">
        <v>620959</v>
      </c>
      <c r="F6" s="43" t="s">
        <v>68</v>
      </c>
      <c r="G6" s="41">
        <v>17256171</v>
      </c>
      <c r="H6" s="44">
        <v>825579</v>
      </c>
    </row>
    <row r="7" spans="2:8" x14ac:dyDescent="0.25">
      <c r="B7" s="123">
        <v>2010</v>
      </c>
      <c r="C7" s="124">
        <v>16913551</v>
      </c>
      <c r="D7" s="124">
        <v>613000</v>
      </c>
      <c r="F7" s="50" t="s">
        <v>69</v>
      </c>
      <c r="G7" s="51">
        <v>17558197</v>
      </c>
      <c r="H7" s="61">
        <v>792356</v>
      </c>
    </row>
    <row r="8" spans="2:8" x14ac:dyDescent="0.25">
      <c r="B8" s="123">
        <v>2011</v>
      </c>
      <c r="C8" s="124">
        <v>16256190</v>
      </c>
      <c r="D8" s="124">
        <v>618000</v>
      </c>
      <c r="F8" s="29"/>
      <c r="G8" s="57"/>
      <c r="H8" s="57"/>
    </row>
    <row r="9" spans="2:8" x14ac:dyDescent="0.25">
      <c r="B9" s="123">
        <v>2012</v>
      </c>
      <c r="C9" s="124">
        <v>17052868</v>
      </c>
      <c r="D9" s="124">
        <v>609000</v>
      </c>
      <c r="F9" s="29"/>
      <c r="G9" s="71"/>
      <c r="H9" s="71"/>
    </row>
    <row r="10" spans="2:8" x14ac:dyDescent="0.25">
      <c r="B10" s="123">
        <v>2013</v>
      </c>
      <c r="C10" s="124">
        <v>16557399</v>
      </c>
      <c r="D10" s="124">
        <v>616633</v>
      </c>
      <c r="F10" s="57"/>
      <c r="G10" s="57"/>
      <c r="H10" s="57"/>
    </row>
    <row r="11" spans="2:8" x14ac:dyDescent="0.25">
      <c r="B11" s="123">
        <v>2014</v>
      </c>
      <c r="C11" s="124">
        <v>16239181</v>
      </c>
      <c r="D11" s="124">
        <v>679970</v>
      </c>
      <c r="F11" s="29"/>
      <c r="G11" s="57"/>
      <c r="H11" s="57"/>
    </row>
    <row r="12" spans="2:8" x14ac:dyDescent="0.25">
      <c r="B12" s="123">
        <v>2015</v>
      </c>
      <c r="C12" s="124">
        <v>17247104</v>
      </c>
      <c r="D12" s="124">
        <v>657965</v>
      </c>
      <c r="F12" s="29"/>
      <c r="G12" s="57"/>
      <c r="H12" s="57"/>
    </row>
    <row r="13" spans="2:8" x14ac:dyDescent="0.25">
      <c r="B13" s="123">
        <v>2016</v>
      </c>
      <c r="C13" s="124">
        <v>20306412</v>
      </c>
      <c r="D13" s="124">
        <v>770883</v>
      </c>
      <c r="F13" s="29"/>
      <c r="G13" s="57"/>
      <c r="H13" s="57"/>
    </row>
    <row r="14" spans="2:8" x14ac:dyDescent="0.25">
      <c r="B14" s="123">
        <v>2017</v>
      </c>
      <c r="C14" s="124">
        <v>21087451</v>
      </c>
      <c r="D14" s="124">
        <v>798227</v>
      </c>
      <c r="F14" s="29"/>
      <c r="G14" s="32"/>
      <c r="H14" s="57"/>
    </row>
    <row r="15" spans="2:8" x14ac:dyDescent="0.25">
      <c r="B15" s="123">
        <v>2018</v>
      </c>
      <c r="C15" s="124">
        <v>21246946.778225001</v>
      </c>
      <c r="D15" s="124">
        <v>859494.36407799996</v>
      </c>
      <c r="F15" s="29"/>
      <c r="G15" s="57"/>
      <c r="H15" s="57"/>
    </row>
    <row r="16" spans="2:8" x14ac:dyDescent="0.25">
      <c r="B16" s="123">
        <v>2019</v>
      </c>
      <c r="C16" s="124">
        <v>19336117.852715999</v>
      </c>
      <c r="D16" s="124">
        <v>862403.015701</v>
      </c>
      <c r="F16" s="29"/>
      <c r="G16" s="32"/>
    </row>
    <row r="17" spans="2:8" x14ac:dyDescent="0.25">
      <c r="B17" s="123">
        <v>2020</v>
      </c>
      <c r="C17" s="124">
        <v>16441976</v>
      </c>
      <c r="D17" s="124">
        <v>771206</v>
      </c>
      <c r="F17" s="29"/>
      <c r="G17" s="32"/>
      <c r="H17" s="57"/>
    </row>
    <row r="18" spans="2:8" x14ac:dyDescent="0.25">
      <c r="B18" s="123">
        <v>2021</v>
      </c>
      <c r="C18" s="124">
        <v>17813827</v>
      </c>
      <c r="D18" s="124">
        <v>833082</v>
      </c>
      <c r="F18" s="29"/>
      <c r="G18" s="32"/>
      <c r="H18" s="57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Z97"/>
  <sheetViews>
    <sheetView zoomScaleNormal="100" workbookViewId="0">
      <selection activeCell="C33" sqref="C33"/>
    </sheetView>
  </sheetViews>
  <sheetFormatPr defaultColWidth="9.140625" defaultRowHeight="15" x14ac:dyDescent="0.25"/>
  <cols>
    <col min="1" max="1" width="4.42578125" style="1" customWidth="1"/>
    <col min="2" max="2" width="18" style="1" bestFit="1" customWidth="1"/>
    <col min="3" max="3" width="15.85546875" style="1" bestFit="1" customWidth="1"/>
    <col min="4" max="4" width="20.42578125" style="1" bestFit="1" customWidth="1"/>
    <col min="5" max="5" width="16.140625" style="1" bestFit="1" customWidth="1"/>
    <col min="6" max="6" width="11.7109375" style="1" customWidth="1"/>
    <col min="7" max="7" width="10.42578125" style="1" bestFit="1" customWidth="1"/>
    <col min="8" max="8" width="15.85546875" style="1" bestFit="1" customWidth="1"/>
    <col min="9" max="9" width="14.28515625" style="1" bestFit="1" customWidth="1"/>
    <col min="10" max="10" width="9.140625" style="1"/>
    <col min="11" max="11" width="25.85546875" style="1" customWidth="1"/>
    <col min="12" max="12" width="10.140625" style="1" bestFit="1" customWidth="1"/>
    <col min="13" max="13" width="9.140625" style="1"/>
    <col min="14" max="14" width="24.140625" style="1" customWidth="1"/>
    <col min="15" max="15" width="10.140625" style="1" bestFit="1" customWidth="1"/>
    <col min="16" max="16" width="11.85546875" style="1" customWidth="1"/>
    <col min="17" max="17" width="15.85546875" style="1" customWidth="1"/>
    <col min="18" max="16384" width="9.140625" style="1"/>
  </cols>
  <sheetData>
    <row r="1" spans="2:15" ht="29.25" customHeight="1" x14ac:dyDescent="0.25">
      <c r="B1" s="3" t="s">
        <v>73</v>
      </c>
      <c r="F1" s="10"/>
    </row>
    <row r="2" spans="2:15" ht="6.75" customHeight="1" x14ac:dyDescent="0.25">
      <c r="B2" s="5"/>
      <c r="C2" s="6"/>
      <c r="F2" s="10"/>
    </row>
    <row r="3" spans="2:15" ht="30" x14ac:dyDescent="0.25">
      <c r="B3" s="33" t="s">
        <v>57</v>
      </c>
      <c r="C3" s="33" t="s">
        <v>44</v>
      </c>
      <c r="D3" s="33" t="s">
        <v>17</v>
      </c>
      <c r="E3" s="33" t="s">
        <v>50</v>
      </c>
      <c r="F3" s="9"/>
      <c r="G3" s="58" t="s">
        <v>58</v>
      </c>
      <c r="H3" s="33" t="s">
        <v>44</v>
      </c>
      <c r="I3" s="62" t="s">
        <v>17</v>
      </c>
      <c r="J3" s="52"/>
      <c r="K3" s="52"/>
      <c r="L3" s="52"/>
      <c r="M3" s="52"/>
      <c r="N3" s="112" t="s">
        <v>61</v>
      </c>
      <c r="O3" s="113"/>
    </row>
    <row r="4" spans="2:15" x14ac:dyDescent="0.25">
      <c r="B4" s="40">
        <v>2022</v>
      </c>
      <c r="C4" s="103">
        <v>1284799</v>
      </c>
      <c r="D4" s="104">
        <v>93805807</v>
      </c>
      <c r="E4" s="41">
        <v>10582951</v>
      </c>
      <c r="G4" s="43" t="s">
        <v>66</v>
      </c>
      <c r="H4" s="41">
        <v>1832447.9178190001</v>
      </c>
      <c r="I4" s="44">
        <v>131691391.6406</v>
      </c>
      <c r="J4" s="52"/>
      <c r="K4" s="81" t="s">
        <v>55</v>
      </c>
      <c r="L4" s="81"/>
      <c r="M4" s="52"/>
      <c r="N4" s="83" t="s">
        <v>56</v>
      </c>
      <c r="O4" s="84"/>
    </row>
    <row r="5" spans="2:15" x14ac:dyDescent="0.25">
      <c r="B5" s="40">
        <v>2021</v>
      </c>
      <c r="C5" s="103">
        <v>1839624</v>
      </c>
      <c r="D5" s="104">
        <v>116588214</v>
      </c>
      <c r="E5" s="41">
        <v>10582951</v>
      </c>
      <c r="G5" s="43" t="s">
        <v>65</v>
      </c>
      <c r="H5" s="41">
        <v>1939143.6340915002</v>
      </c>
      <c r="I5" s="44">
        <v>128324331.17070299</v>
      </c>
      <c r="J5" s="52"/>
      <c r="K5" s="110" t="s">
        <v>42</v>
      </c>
      <c r="L5" s="49" t="s">
        <v>53</v>
      </c>
      <c r="M5" s="52"/>
      <c r="N5" s="110" t="s">
        <v>42</v>
      </c>
      <c r="O5" s="49" t="s">
        <v>53</v>
      </c>
    </row>
    <row r="6" spans="2:15" x14ac:dyDescent="0.25">
      <c r="B6" s="40">
        <v>2020</v>
      </c>
      <c r="C6" s="103">
        <v>1756285</v>
      </c>
      <c r="D6" s="104">
        <v>114008476</v>
      </c>
      <c r="E6" s="41">
        <v>10582951</v>
      </c>
      <c r="G6" s="43" t="s">
        <v>67</v>
      </c>
      <c r="H6" s="41">
        <v>1842640.7299999984</v>
      </c>
      <c r="I6" s="44">
        <v>127599102.2</v>
      </c>
      <c r="J6" s="52"/>
      <c r="K6" s="107" t="s">
        <v>51</v>
      </c>
      <c r="L6" s="44">
        <v>22213617</v>
      </c>
      <c r="M6" s="52"/>
      <c r="N6" s="107" t="s">
        <v>31</v>
      </c>
      <c r="O6" s="44">
        <v>776546</v>
      </c>
    </row>
    <row r="7" spans="2:15" x14ac:dyDescent="0.25">
      <c r="B7" s="40">
        <v>2019</v>
      </c>
      <c r="C7" s="41">
        <v>1965529.1443170004</v>
      </c>
      <c r="D7" s="41">
        <v>121465113.77948196</v>
      </c>
      <c r="E7" s="41">
        <v>10439165</v>
      </c>
      <c r="G7" s="43" t="s">
        <v>68</v>
      </c>
      <c r="H7" s="41">
        <v>1919725.2699999996</v>
      </c>
      <c r="I7" s="44">
        <v>122870436.53999999</v>
      </c>
      <c r="J7" s="52"/>
      <c r="K7" s="107" t="s">
        <v>41</v>
      </c>
      <c r="L7" s="44">
        <v>15844330</v>
      </c>
      <c r="M7" s="52"/>
      <c r="N7" s="107" t="s">
        <v>27</v>
      </c>
      <c r="O7" s="44">
        <v>813600</v>
      </c>
    </row>
    <row r="8" spans="2:15" x14ac:dyDescent="0.25">
      <c r="B8" s="40">
        <v>2018</v>
      </c>
      <c r="C8" s="41">
        <v>1849459.923866001</v>
      </c>
      <c r="D8" s="41">
        <v>128081205.56192489</v>
      </c>
      <c r="E8" s="41">
        <v>9677870</v>
      </c>
      <c r="G8" s="50" t="s">
        <v>69</v>
      </c>
      <c r="H8" s="51">
        <v>1892496.88</v>
      </c>
      <c r="I8" s="61">
        <f>SUM(119471776-1619360)</f>
        <v>117852416</v>
      </c>
      <c r="J8" s="52"/>
      <c r="K8" s="107" t="s">
        <v>40</v>
      </c>
      <c r="L8" s="44">
        <v>14285752</v>
      </c>
      <c r="M8" s="52"/>
      <c r="N8" s="107" t="s">
        <v>28</v>
      </c>
      <c r="O8" s="44">
        <v>822560</v>
      </c>
    </row>
    <row r="9" spans="2:15" x14ac:dyDescent="0.25">
      <c r="B9" s="40">
        <v>2017</v>
      </c>
      <c r="C9" s="41">
        <v>1736513.8117719996</v>
      </c>
      <c r="D9" s="41">
        <v>127320302.719275</v>
      </c>
      <c r="E9" s="41">
        <v>9345287</v>
      </c>
      <c r="G9" s="52"/>
      <c r="H9" s="53"/>
      <c r="I9" s="53"/>
      <c r="J9" s="52"/>
      <c r="K9" s="107" t="s">
        <v>39</v>
      </c>
      <c r="L9" s="44">
        <v>6990180</v>
      </c>
      <c r="M9" s="52"/>
      <c r="N9" s="107" t="s">
        <v>26</v>
      </c>
      <c r="O9" s="44">
        <v>851360</v>
      </c>
    </row>
    <row r="10" spans="2:15" x14ac:dyDescent="0.25">
      <c r="B10" s="40">
        <v>2016</v>
      </c>
      <c r="C10" s="41">
        <v>1871016.4410789998</v>
      </c>
      <c r="D10" s="41">
        <v>131337038.84345004</v>
      </c>
      <c r="E10" s="41">
        <v>9047452</v>
      </c>
      <c r="G10" s="52"/>
      <c r="H10" s="67"/>
      <c r="I10" s="67"/>
      <c r="J10" s="52"/>
      <c r="K10" s="107" t="s">
        <v>38</v>
      </c>
      <c r="L10" s="44">
        <v>5695509</v>
      </c>
      <c r="M10" s="52"/>
      <c r="N10" s="107" t="s">
        <v>32</v>
      </c>
      <c r="O10" s="44">
        <v>1622090</v>
      </c>
    </row>
    <row r="11" spans="2:15" x14ac:dyDescent="0.25">
      <c r="B11" s="40">
        <v>2015</v>
      </c>
      <c r="C11" s="41">
        <v>2230703.5166739998</v>
      </c>
      <c r="D11" s="41">
        <v>129378677.60790266</v>
      </c>
      <c r="E11" s="41">
        <v>8404388</v>
      </c>
      <c r="G11" s="52"/>
      <c r="H11" s="53"/>
      <c r="I11" s="53"/>
      <c r="J11" s="52"/>
      <c r="K11" s="107" t="s">
        <v>37</v>
      </c>
      <c r="L11" s="44">
        <v>5290721</v>
      </c>
      <c r="M11" s="52"/>
      <c r="N11" s="107" t="s">
        <v>33</v>
      </c>
      <c r="O11" s="44">
        <v>2664138</v>
      </c>
    </row>
    <row r="12" spans="2:15" x14ac:dyDescent="0.25">
      <c r="B12" s="40">
        <v>2014</v>
      </c>
      <c r="C12" s="41">
        <v>2303700.8400535006</v>
      </c>
      <c r="D12" s="41">
        <v>128814590.96701111</v>
      </c>
      <c r="E12" s="41">
        <v>8289159</v>
      </c>
      <c r="G12" s="52"/>
      <c r="H12" s="53"/>
      <c r="I12" s="53"/>
      <c r="J12" s="52"/>
      <c r="K12" s="107" t="s">
        <v>35</v>
      </c>
      <c r="L12" s="44">
        <v>4437481</v>
      </c>
      <c r="M12" s="52"/>
      <c r="N12" s="107" t="s">
        <v>29</v>
      </c>
      <c r="O12" s="44">
        <v>2695470</v>
      </c>
    </row>
    <row r="13" spans="2:15" x14ac:dyDescent="0.25">
      <c r="B13" s="40">
        <v>2013</v>
      </c>
      <c r="C13" s="41">
        <v>2189760.8955999999</v>
      </c>
      <c r="D13" s="41">
        <v>130263809.9450825</v>
      </c>
      <c r="E13" s="41">
        <v>7831053</v>
      </c>
      <c r="G13" s="52"/>
      <c r="H13" s="53"/>
      <c r="I13" s="53"/>
      <c r="J13" s="52"/>
      <c r="K13" s="107" t="s">
        <v>36</v>
      </c>
      <c r="L13" s="44">
        <v>4315447</v>
      </c>
      <c r="M13" s="52"/>
      <c r="N13" s="107" t="s">
        <v>34</v>
      </c>
      <c r="O13" s="44">
        <v>4150429</v>
      </c>
    </row>
    <row r="14" spans="2:15" x14ac:dyDescent="0.25">
      <c r="B14" s="40">
        <v>2012</v>
      </c>
      <c r="C14" s="41">
        <v>1899624.2691770003</v>
      </c>
      <c r="D14" s="41">
        <v>129818634.77914745</v>
      </c>
      <c r="E14" s="41">
        <v>7864238</v>
      </c>
      <c r="G14" s="52"/>
      <c r="H14" s="53"/>
      <c r="I14" s="53"/>
      <c r="J14" s="52"/>
      <c r="K14" s="107" t="s">
        <v>34</v>
      </c>
      <c r="L14" s="44">
        <v>3246271</v>
      </c>
      <c r="M14" s="52"/>
      <c r="N14" s="107" t="s">
        <v>35</v>
      </c>
      <c r="O14" s="44">
        <v>5425583</v>
      </c>
    </row>
    <row r="15" spans="2:15" x14ac:dyDescent="0.25">
      <c r="B15" s="40">
        <v>2011</v>
      </c>
      <c r="C15" s="41">
        <v>2011994.1448550003</v>
      </c>
      <c r="D15" s="41">
        <v>129635265.6197051</v>
      </c>
      <c r="E15" s="41">
        <v>7749635</v>
      </c>
      <c r="G15" s="52"/>
      <c r="H15" s="53"/>
      <c r="I15" s="53"/>
      <c r="J15" s="52"/>
      <c r="K15" s="107" t="s">
        <v>33</v>
      </c>
      <c r="L15" s="44">
        <v>2082781</v>
      </c>
      <c r="M15" s="52"/>
      <c r="N15" s="107" t="s">
        <v>36</v>
      </c>
      <c r="O15" s="44">
        <v>5620515</v>
      </c>
    </row>
    <row r="16" spans="2:15" x14ac:dyDescent="0.25">
      <c r="B16" s="40">
        <v>2010</v>
      </c>
      <c r="C16" s="41">
        <v>2095243.2855650005</v>
      </c>
      <c r="D16" s="41">
        <v>128371672.88387187</v>
      </c>
      <c r="E16" s="41">
        <v>7736297</v>
      </c>
      <c r="G16" s="52"/>
      <c r="H16" s="53"/>
      <c r="I16" s="53"/>
      <c r="J16" s="52"/>
      <c r="K16" s="107" t="s">
        <v>32</v>
      </c>
      <c r="L16" s="44">
        <v>1330718</v>
      </c>
      <c r="M16" s="52"/>
      <c r="N16" s="107" t="s">
        <v>37</v>
      </c>
      <c r="O16" s="44">
        <v>6368124</v>
      </c>
    </row>
    <row r="17" spans="2:26" x14ac:dyDescent="0.25">
      <c r="B17" s="40">
        <v>2009</v>
      </c>
      <c r="C17" s="41">
        <v>2166223.1472160011</v>
      </c>
      <c r="D17" s="41">
        <v>123979969.68758437</v>
      </c>
      <c r="E17" s="41">
        <v>7714456</v>
      </c>
      <c r="G17" s="52"/>
      <c r="H17" s="53"/>
      <c r="I17" s="53"/>
      <c r="J17" s="52"/>
      <c r="K17" s="107" t="s">
        <v>30</v>
      </c>
      <c r="L17" s="44">
        <v>1139514</v>
      </c>
      <c r="M17" s="52"/>
      <c r="N17" s="107" t="s">
        <v>38</v>
      </c>
      <c r="O17" s="44">
        <v>7218879</v>
      </c>
    </row>
    <row r="18" spans="2:26" x14ac:dyDescent="0.25">
      <c r="B18" s="40">
        <v>2008</v>
      </c>
      <c r="C18" s="41">
        <v>1916265.0157829998</v>
      </c>
      <c r="D18" s="41">
        <v>120589002.65731078</v>
      </c>
      <c r="E18" s="41">
        <v>7679871</v>
      </c>
      <c r="G18" s="52"/>
      <c r="H18" s="53"/>
      <c r="I18" s="53"/>
      <c r="J18" s="52"/>
      <c r="K18" s="107" t="s">
        <v>29</v>
      </c>
      <c r="L18" s="44">
        <v>959401</v>
      </c>
      <c r="M18" s="52"/>
      <c r="N18" s="107" t="s">
        <v>39</v>
      </c>
      <c r="O18" s="44">
        <v>8378280</v>
      </c>
    </row>
    <row r="19" spans="2:26" x14ac:dyDescent="0.25">
      <c r="B19" s="40">
        <v>2007</v>
      </c>
      <c r="C19" s="41">
        <v>1629799.6623890002</v>
      </c>
      <c r="D19" s="41">
        <v>113112682.73350546</v>
      </c>
      <c r="E19" s="41">
        <v>6720489</v>
      </c>
      <c r="G19" s="52"/>
      <c r="H19" s="53"/>
      <c r="I19" s="53"/>
      <c r="J19" s="52"/>
      <c r="K19" s="107" t="s">
        <v>26</v>
      </c>
      <c r="L19" s="44">
        <v>714960</v>
      </c>
      <c r="M19" s="53"/>
      <c r="N19" s="107" t="s">
        <v>40</v>
      </c>
      <c r="O19" s="44">
        <v>17580484</v>
      </c>
    </row>
    <row r="20" spans="2:26" x14ac:dyDescent="0.25">
      <c r="B20" s="40">
        <v>2006</v>
      </c>
      <c r="C20" s="41">
        <v>1422487.6844079997</v>
      </c>
      <c r="D20" s="41">
        <v>109684728.02400972</v>
      </c>
      <c r="E20" s="41">
        <v>6625420</v>
      </c>
      <c r="G20" s="52"/>
      <c r="H20" s="52"/>
      <c r="I20" s="52"/>
      <c r="J20" s="52"/>
      <c r="K20" s="107" t="s">
        <v>27</v>
      </c>
      <c r="L20" s="44">
        <v>658800</v>
      </c>
      <c r="M20" s="52"/>
      <c r="N20" s="107" t="s">
        <v>41</v>
      </c>
      <c r="O20" s="44">
        <v>19008747</v>
      </c>
    </row>
    <row r="21" spans="2:26" x14ac:dyDescent="0.25">
      <c r="B21" s="29"/>
      <c r="C21" s="30"/>
      <c r="D21" s="31"/>
      <c r="E21" s="32"/>
      <c r="G21" s="52"/>
      <c r="H21" s="52"/>
      <c r="I21" s="52"/>
      <c r="J21" s="52"/>
      <c r="K21" s="107" t="s">
        <v>31</v>
      </c>
      <c r="L21" s="44">
        <v>639746</v>
      </c>
      <c r="M21" s="52"/>
      <c r="N21" s="107" t="s">
        <v>51</v>
      </c>
      <c r="O21" s="44">
        <v>30082021</v>
      </c>
      <c r="P21" s="68"/>
      <c r="Q21" s="68"/>
      <c r="R21" s="68"/>
      <c r="S21" s="68"/>
      <c r="T21" s="68"/>
      <c r="U21" s="68"/>
      <c r="V21" s="68"/>
      <c r="W21" s="68"/>
      <c r="X21" s="68"/>
    </row>
    <row r="22" spans="2:26" x14ac:dyDescent="0.25">
      <c r="B22" s="12"/>
      <c r="C22" s="12"/>
      <c r="G22" s="52"/>
      <c r="H22" s="52"/>
      <c r="I22" s="52"/>
      <c r="J22" s="52"/>
      <c r="K22" s="107" t="s">
        <v>28</v>
      </c>
      <c r="L22" s="44">
        <v>636160</v>
      </c>
      <c r="M22" s="52"/>
      <c r="N22" s="52"/>
      <c r="O22" s="53"/>
      <c r="P22" s="68"/>
      <c r="Q22" s="68"/>
      <c r="R22" s="68"/>
      <c r="S22" s="68"/>
      <c r="T22" s="68"/>
      <c r="U22" s="68"/>
      <c r="V22" s="68"/>
      <c r="W22" s="68"/>
      <c r="X22" s="68"/>
    </row>
    <row r="23" spans="2:26" x14ac:dyDescent="0.25">
      <c r="G23" s="52"/>
      <c r="H23" s="52"/>
      <c r="I23" s="52"/>
      <c r="J23" s="52"/>
      <c r="K23" s="108" t="s">
        <v>25</v>
      </c>
      <c r="L23" s="61">
        <v>150143</v>
      </c>
      <c r="M23" s="52"/>
      <c r="N23" s="52"/>
      <c r="O23" s="52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</row>
    <row r="24" spans="2:26" x14ac:dyDescent="0.25">
      <c r="G24" s="52"/>
      <c r="H24" s="52"/>
      <c r="I24" s="52"/>
      <c r="J24" s="52"/>
      <c r="K24" s="52"/>
      <c r="L24" s="52"/>
      <c r="M24" s="52"/>
      <c r="N24" s="53"/>
      <c r="O24" s="52"/>
      <c r="P24" s="68"/>
      <c r="Q24" s="68"/>
      <c r="R24" s="68"/>
    </row>
    <row r="25" spans="2:26" x14ac:dyDescent="0.25">
      <c r="G25" s="52"/>
      <c r="H25" s="52"/>
      <c r="I25" s="52"/>
      <c r="J25" s="52"/>
      <c r="K25" s="83" t="s">
        <v>55</v>
      </c>
      <c r="L25" s="84"/>
      <c r="M25" s="52"/>
      <c r="N25" s="83" t="s">
        <v>56</v>
      </c>
      <c r="O25" s="84"/>
    </row>
    <row r="26" spans="2:26" x14ac:dyDescent="0.25">
      <c r="G26" s="52"/>
      <c r="H26" s="52"/>
      <c r="I26" s="52"/>
      <c r="J26" s="52"/>
      <c r="K26" s="110" t="s">
        <v>42</v>
      </c>
      <c r="L26" s="49" t="s">
        <v>54</v>
      </c>
      <c r="M26" s="52"/>
      <c r="N26" s="110" t="s">
        <v>42</v>
      </c>
      <c r="O26" s="49" t="s">
        <v>54</v>
      </c>
    </row>
    <row r="27" spans="2:26" x14ac:dyDescent="0.25">
      <c r="G27" s="52"/>
      <c r="H27" s="52"/>
      <c r="I27" s="52"/>
      <c r="J27" s="52"/>
      <c r="K27" s="107" t="s">
        <v>41</v>
      </c>
      <c r="L27" s="44">
        <v>337116</v>
      </c>
      <c r="M27" s="52"/>
      <c r="N27" s="107" t="s">
        <v>31</v>
      </c>
      <c r="O27" s="109">
        <v>64</v>
      </c>
    </row>
    <row r="28" spans="2:26" x14ac:dyDescent="0.25">
      <c r="G28" s="52"/>
      <c r="H28" s="52"/>
      <c r="I28" s="52"/>
      <c r="J28" s="52"/>
      <c r="K28" s="107" t="s">
        <v>40</v>
      </c>
      <c r="L28" s="44">
        <v>209155</v>
      </c>
      <c r="M28" s="52"/>
      <c r="N28" s="107" t="s">
        <v>26</v>
      </c>
      <c r="O28" s="44">
        <v>22565</v>
      </c>
    </row>
    <row r="29" spans="2:26" x14ac:dyDescent="0.25">
      <c r="G29" s="52"/>
      <c r="H29" s="52"/>
      <c r="I29" s="52"/>
      <c r="J29" s="52"/>
      <c r="K29" s="107" t="s">
        <v>35</v>
      </c>
      <c r="L29" s="44">
        <v>156185</v>
      </c>
      <c r="M29" s="52"/>
      <c r="N29" s="107" t="s">
        <v>32</v>
      </c>
      <c r="O29" s="44">
        <v>23760</v>
      </c>
    </row>
    <row r="30" spans="2:26" x14ac:dyDescent="0.25">
      <c r="G30" s="52"/>
      <c r="H30" s="52"/>
      <c r="I30" s="52"/>
      <c r="J30" s="52"/>
      <c r="K30" s="107" t="s">
        <v>38</v>
      </c>
      <c r="L30" s="44">
        <v>120898</v>
      </c>
      <c r="M30" s="52"/>
      <c r="N30" s="107" t="s">
        <v>36</v>
      </c>
      <c r="O30" s="44">
        <v>27641</v>
      </c>
    </row>
    <row r="31" spans="2:26" x14ac:dyDescent="0.25">
      <c r="G31" s="52"/>
      <c r="H31" s="52"/>
      <c r="I31" s="52"/>
      <c r="J31" s="52"/>
      <c r="K31" s="107" t="s">
        <v>51</v>
      </c>
      <c r="L31" s="44">
        <v>69881</v>
      </c>
      <c r="M31" s="52"/>
      <c r="N31" s="107" t="s">
        <v>27</v>
      </c>
      <c r="O31" s="44">
        <v>36924</v>
      </c>
    </row>
    <row r="32" spans="2:26" x14ac:dyDescent="0.25">
      <c r="G32" s="52"/>
      <c r="H32" s="52"/>
      <c r="I32" s="52"/>
      <c r="J32" s="52"/>
      <c r="K32" s="107" t="s">
        <v>39</v>
      </c>
      <c r="L32" s="44">
        <v>68635</v>
      </c>
      <c r="M32" s="52"/>
      <c r="N32" s="107" t="s">
        <v>33</v>
      </c>
      <c r="O32" s="44">
        <v>46565</v>
      </c>
    </row>
    <row r="33" spans="7:15" x14ac:dyDescent="0.25">
      <c r="G33" s="52"/>
      <c r="H33" s="52"/>
      <c r="I33" s="52"/>
      <c r="J33" s="52"/>
      <c r="K33" s="107" t="s">
        <v>37</v>
      </c>
      <c r="L33" s="44">
        <v>68227</v>
      </c>
      <c r="M33" s="52"/>
      <c r="N33" s="107" t="s">
        <v>28</v>
      </c>
      <c r="O33" s="44">
        <v>49188</v>
      </c>
    </row>
    <row r="34" spans="7:15" x14ac:dyDescent="0.25">
      <c r="G34" s="52"/>
      <c r="H34" s="52"/>
      <c r="I34" s="52"/>
      <c r="J34" s="52"/>
      <c r="K34" s="107" t="s">
        <v>34</v>
      </c>
      <c r="L34" s="44">
        <v>66743</v>
      </c>
      <c r="M34" s="52"/>
      <c r="N34" s="107" t="s">
        <v>29</v>
      </c>
      <c r="O34" s="44">
        <v>58800</v>
      </c>
    </row>
    <row r="35" spans="7:15" x14ac:dyDescent="0.25">
      <c r="G35" s="52"/>
      <c r="H35" s="52"/>
      <c r="I35" s="52"/>
      <c r="J35" s="52"/>
      <c r="K35" s="107" t="s">
        <v>33</v>
      </c>
      <c r="L35" s="44">
        <v>30502</v>
      </c>
      <c r="M35" s="52"/>
      <c r="N35" s="107" t="s">
        <v>34</v>
      </c>
      <c r="O35" s="44">
        <v>94363</v>
      </c>
    </row>
    <row r="36" spans="7:15" x14ac:dyDescent="0.25">
      <c r="G36" s="52"/>
      <c r="H36" s="52"/>
      <c r="I36" s="52"/>
      <c r="J36" s="52"/>
      <c r="K36" s="107" t="s">
        <v>28</v>
      </c>
      <c r="L36" s="44">
        <v>27072</v>
      </c>
      <c r="M36" s="52"/>
      <c r="N36" s="107" t="s">
        <v>51</v>
      </c>
      <c r="O36" s="44">
        <v>97882</v>
      </c>
    </row>
    <row r="37" spans="7:15" x14ac:dyDescent="0.25">
      <c r="G37" s="52"/>
      <c r="H37" s="52"/>
      <c r="I37" s="52"/>
      <c r="J37" s="52"/>
      <c r="K37" s="107" t="s">
        <v>30</v>
      </c>
      <c r="L37" s="44">
        <v>22520</v>
      </c>
      <c r="M37" s="52"/>
      <c r="N37" s="107" t="s">
        <v>37</v>
      </c>
      <c r="O37" s="44">
        <v>98274</v>
      </c>
    </row>
    <row r="38" spans="7:15" x14ac:dyDescent="0.25">
      <c r="G38" s="52"/>
      <c r="H38" s="52"/>
      <c r="I38" s="52"/>
      <c r="J38" s="52"/>
      <c r="K38" s="107" t="s">
        <v>27</v>
      </c>
      <c r="L38" s="44">
        <v>20878</v>
      </c>
      <c r="M38" s="52"/>
      <c r="N38" s="107" t="s">
        <v>39</v>
      </c>
      <c r="O38" s="44">
        <v>133892</v>
      </c>
    </row>
    <row r="39" spans="7:15" x14ac:dyDescent="0.25">
      <c r="G39" s="52"/>
      <c r="H39" s="52"/>
      <c r="I39" s="52"/>
      <c r="J39" s="52"/>
      <c r="K39" s="107" t="s">
        <v>36</v>
      </c>
      <c r="L39" s="44">
        <v>19402</v>
      </c>
      <c r="M39" s="52"/>
      <c r="N39" s="107" t="s">
        <v>38</v>
      </c>
      <c r="O39" s="44">
        <v>154098</v>
      </c>
    </row>
    <row r="40" spans="7:15" x14ac:dyDescent="0.25">
      <c r="G40" s="52"/>
      <c r="H40" s="52"/>
      <c r="I40" s="52"/>
      <c r="J40" s="52"/>
      <c r="K40" s="107" t="s">
        <v>32</v>
      </c>
      <c r="L40" s="44">
        <v>16381</v>
      </c>
      <c r="M40" s="52"/>
      <c r="N40" s="107" t="s">
        <v>35</v>
      </c>
      <c r="O40" s="44">
        <v>223236</v>
      </c>
    </row>
    <row r="41" spans="7:15" x14ac:dyDescent="0.25">
      <c r="G41" s="52"/>
      <c r="H41" s="52"/>
      <c r="I41" s="53"/>
      <c r="J41" s="52"/>
      <c r="K41" s="107" t="s">
        <v>26</v>
      </c>
      <c r="L41" s="44">
        <v>15553</v>
      </c>
      <c r="M41" s="52"/>
      <c r="N41" s="107" t="s">
        <v>40</v>
      </c>
      <c r="O41" s="44">
        <v>304912</v>
      </c>
    </row>
    <row r="42" spans="7:15" x14ac:dyDescent="0.25">
      <c r="G42" s="52"/>
      <c r="H42" s="52"/>
      <c r="I42" s="52"/>
      <c r="J42" s="52"/>
      <c r="K42" s="107" t="s">
        <v>29</v>
      </c>
      <c r="L42" s="44">
        <v>8160</v>
      </c>
      <c r="M42" s="52"/>
      <c r="N42" s="108" t="s">
        <v>41</v>
      </c>
      <c r="O42" s="61">
        <v>481435</v>
      </c>
    </row>
    <row r="43" spans="7:15" x14ac:dyDescent="0.25">
      <c r="G43" s="52"/>
      <c r="H43" s="52"/>
      <c r="I43" s="52"/>
      <c r="J43" s="52"/>
      <c r="K43" s="107" t="s">
        <v>25</v>
      </c>
      <c r="L43" s="44">
        <v>4174</v>
      </c>
      <c r="M43" s="52"/>
      <c r="N43" s="52"/>
      <c r="O43" s="53"/>
    </row>
    <row r="44" spans="7:15" x14ac:dyDescent="0.25">
      <c r="G44" s="52"/>
      <c r="H44" s="52"/>
      <c r="I44" s="52"/>
      <c r="J44" s="52"/>
      <c r="K44" s="108" t="s">
        <v>31</v>
      </c>
      <c r="L44" s="61">
        <v>52</v>
      </c>
      <c r="M44" s="52"/>
      <c r="N44" s="52"/>
      <c r="O44" s="52"/>
    </row>
    <row r="45" spans="7:15" x14ac:dyDescent="0.25">
      <c r="G45" s="52"/>
      <c r="H45" s="52"/>
      <c r="I45" s="52"/>
      <c r="J45" s="52"/>
      <c r="K45" s="52"/>
      <c r="L45" s="52"/>
      <c r="M45" s="52"/>
      <c r="N45" s="52"/>
      <c r="O45" s="52"/>
    </row>
    <row r="46" spans="7:15" x14ac:dyDescent="0.25">
      <c r="G46" s="52"/>
      <c r="H46" s="52"/>
      <c r="I46" s="52"/>
      <c r="J46" s="52"/>
      <c r="K46" s="52"/>
      <c r="L46" s="52"/>
      <c r="M46" s="52"/>
      <c r="N46" s="52"/>
      <c r="O46" s="52"/>
    </row>
    <row r="47" spans="7:15" x14ac:dyDescent="0.25">
      <c r="G47" s="52"/>
      <c r="H47" s="52"/>
      <c r="I47" s="52"/>
      <c r="J47" s="52"/>
      <c r="K47" s="52"/>
      <c r="L47" s="52"/>
      <c r="M47" s="52"/>
      <c r="N47" s="52"/>
      <c r="O47" s="52"/>
    </row>
    <row r="48" spans="7:15" x14ac:dyDescent="0.25">
      <c r="G48" s="52"/>
      <c r="H48" s="52"/>
      <c r="I48" s="52"/>
      <c r="J48" s="52"/>
      <c r="K48" s="52"/>
      <c r="L48" s="52"/>
      <c r="M48" s="52"/>
      <c r="N48" s="52"/>
      <c r="O48" s="52"/>
    </row>
    <row r="54" spans="10:13" ht="15" customHeight="1" x14ac:dyDescent="0.25">
      <c r="J54" s="74"/>
      <c r="K54" s="74"/>
      <c r="L54" s="74"/>
      <c r="M54" s="74"/>
    </row>
    <row r="55" spans="10:13" x14ac:dyDescent="0.25">
      <c r="J55" s="74"/>
      <c r="K55" s="74"/>
      <c r="L55" s="74"/>
      <c r="M55" s="74"/>
    </row>
    <row r="56" spans="10:13" x14ac:dyDescent="0.25">
      <c r="J56" s="74"/>
      <c r="K56" s="74"/>
      <c r="L56" s="74"/>
      <c r="M56" s="74"/>
    </row>
    <row r="57" spans="10:13" x14ac:dyDescent="0.25">
      <c r="J57" s="74"/>
      <c r="K57" s="74"/>
      <c r="L57" s="74"/>
      <c r="M57" s="74"/>
    </row>
    <row r="58" spans="10:13" x14ac:dyDescent="0.25">
      <c r="J58" s="74"/>
      <c r="K58" s="74"/>
      <c r="L58" s="74"/>
      <c r="M58" s="74"/>
    </row>
    <row r="59" spans="10:13" ht="15" customHeight="1" x14ac:dyDescent="0.25">
      <c r="J59" s="74"/>
      <c r="K59" s="74"/>
      <c r="L59" s="74"/>
      <c r="M59" s="74"/>
    </row>
    <row r="60" spans="10:13" x14ac:dyDescent="0.25">
      <c r="J60" s="74"/>
      <c r="K60" s="74"/>
      <c r="L60" s="74"/>
      <c r="M60" s="74"/>
    </row>
    <row r="91" spans="8:11" x14ac:dyDescent="0.25">
      <c r="H91" s="74"/>
      <c r="I91" s="74"/>
      <c r="J91" s="74"/>
      <c r="K91" s="74"/>
    </row>
    <row r="92" spans="8:11" x14ac:dyDescent="0.25">
      <c r="H92" s="74"/>
      <c r="I92" s="74"/>
      <c r="J92" s="74"/>
      <c r="K92" s="74"/>
    </row>
    <row r="93" spans="8:11" x14ac:dyDescent="0.25">
      <c r="H93" s="74"/>
      <c r="I93" s="74"/>
      <c r="J93" s="74"/>
      <c r="K93" s="74"/>
    </row>
    <row r="94" spans="8:11" x14ac:dyDescent="0.25">
      <c r="H94" s="74"/>
      <c r="I94" s="74"/>
      <c r="J94" s="74"/>
      <c r="K94" s="74"/>
    </row>
    <row r="95" spans="8:11" x14ac:dyDescent="0.25">
      <c r="H95" s="74"/>
      <c r="I95" s="74"/>
      <c r="J95" s="74"/>
      <c r="K95" s="74"/>
    </row>
    <row r="96" spans="8:11" x14ac:dyDescent="0.25">
      <c r="H96" s="74"/>
      <c r="I96" s="74"/>
      <c r="J96" s="74"/>
      <c r="K96" s="74"/>
    </row>
    <row r="97" spans="8:11" x14ac:dyDescent="0.25">
      <c r="H97" s="74"/>
      <c r="I97" s="74"/>
      <c r="J97" s="74"/>
      <c r="K97" s="74"/>
    </row>
  </sheetData>
  <mergeCells count="6">
    <mergeCell ref="J54:M60"/>
    <mergeCell ref="H91:K97"/>
    <mergeCell ref="K25:L25"/>
    <mergeCell ref="K4:L4"/>
    <mergeCell ref="N4:O4"/>
    <mergeCell ref="N25:O25"/>
  </mergeCells>
  <phoneticPr fontId="10" type="noConversion"/>
  <pageMargins left="0.25" right="0.25" top="0.75" bottom="0.75" header="0.3" footer="0.3"/>
  <pageSetup scale="90" orientation="landscape" r:id="rId1"/>
  <headerFooter>
    <oddHeader>&amp;CSquare Footage Option 2 - NOT USING</oddHeader>
  </headerFooter>
  <legacyDrawing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Y73"/>
  <sheetViews>
    <sheetView zoomScaleNormal="100" workbookViewId="0">
      <selection activeCell="I21" sqref="I21"/>
    </sheetView>
  </sheetViews>
  <sheetFormatPr defaultColWidth="9.140625" defaultRowHeight="15" x14ac:dyDescent="0.25"/>
  <cols>
    <col min="1" max="1" width="3.28515625" style="1" customWidth="1"/>
    <col min="2" max="2" width="9.140625" style="1"/>
    <col min="3" max="6" width="16.42578125" style="1" customWidth="1"/>
    <col min="7" max="7" width="18.7109375" style="1" customWidth="1"/>
    <col min="8" max="8" width="12.42578125" style="1" customWidth="1"/>
    <col min="9" max="9" width="14.85546875" style="1" bestFit="1" customWidth="1"/>
    <col min="10" max="10" width="18.85546875" style="1" customWidth="1"/>
    <col min="11" max="11" width="17.7109375" style="1" customWidth="1"/>
    <col min="12" max="12" width="18.7109375" style="1" customWidth="1"/>
    <col min="13" max="13" width="17.42578125" style="1" bestFit="1" customWidth="1"/>
    <col min="14" max="14" width="13.42578125" style="1" customWidth="1"/>
    <col min="15" max="15" width="12.140625" style="1" customWidth="1"/>
    <col min="16" max="16384" width="9.140625" style="1"/>
  </cols>
  <sheetData>
    <row r="1" spans="2:15" ht="11.25" customHeight="1" x14ac:dyDescent="0.25"/>
    <row r="2" spans="2:15" ht="15.75" x14ac:dyDescent="0.25">
      <c r="B2" s="18" t="s">
        <v>22</v>
      </c>
      <c r="C2" s="17"/>
      <c r="D2" s="17"/>
      <c r="E2" s="17"/>
      <c r="F2" s="17"/>
      <c r="G2" s="17"/>
    </row>
    <row r="3" spans="2:15" ht="6.75" customHeight="1" x14ac:dyDescent="0.25">
      <c r="B3" s="19"/>
      <c r="C3" s="19"/>
      <c r="D3" s="19"/>
      <c r="E3" s="19"/>
      <c r="F3" s="17"/>
      <c r="G3" s="17"/>
    </row>
    <row r="4" spans="2:15" ht="45" x14ac:dyDescent="0.25">
      <c r="B4" s="138" t="s">
        <v>0</v>
      </c>
      <c r="C4" s="139" t="s">
        <v>7</v>
      </c>
      <c r="D4" s="139" t="s">
        <v>8</v>
      </c>
      <c r="E4" s="139" t="s">
        <v>9</v>
      </c>
      <c r="F4" s="139" t="s">
        <v>10</v>
      </c>
      <c r="G4" s="140" t="s">
        <v>5</v>
      </c>
      <c r="I4" s="130" t="s">
        <v>58</v>
      </c>
      <c r="J4" s="119" t="s">
        <v>7</v>
      </c>
      <c r="K4" s="119" t="s">
        <v>8</v>
      </c>
      <c r="L4" s="119" t="s">
        <v>9</v>
      </c>
      <c r="M4" s="119" t="s">
        <v>10</v>
      </c>
      <c r="N4" s="134" t="s">
        <v>5</v>
      </c>
    </row>
    <row r="5" spans="2:15" x14ac:dyDescent="0.25">
      <c r="B5" s="141">
        <v>2006</v>
      </c>
      <c r="C5" s="142">
        <v>45276000</v>
      </c>
      <c r="D5" s="142">
        <v>2230980</v>
      </c>
      <c r="E5" s="142">
        <v>11899099</v>
      </c>
      <c r="F5" s="142">
        <v>114367</v>
      </c>
      <c r="G5" s="142">
        <v>36716917</v>
      </c>
      <c r="I5" s="125" t="s">
        <v>66</v>
      </c>
      <c r="J5" s="124">
        <f>AVERAGE(C13,C12)</f>
        <v>42350000</v>
      </c>
      <c r="K5" s="124">
        <f>AVERAGE(D13,D12)</f>
        <v>2968010.5</v>
      </c>
      <c r="L5" s="124">
        <f>AVERAGE(E13,E12)</f>
        <v>12238905</v>
      </c>
      <c r="M5" s="124">
        <f>AVERAGE(F13,F12)</f>
        <v>120480.5</v>
      </c>
      <c r="N5" s="126">
        <f>AVERAGE(G13,G12)</f>
        <v>39033597.5</v>
      </c>
      <c r="O5" s="25"/>
    </row>
    <row r="6" spans="2:15" x14ac:dyDescent="0.25">
      <c r="B6" s="141">
        <v>2007</v>
      </c>
      <c r="C6" s="142">
        <v>42350000</v>
      </c>
      <c r="D6" s="142">
        <v>2612440</v>
      </c>
      <c r="E6" s="142">
        <v>10447081</v>
      </c>
      <c r="F6" s="142">
        <v>114367</v>
      </c>
      <c r="G6" s="142">
        <v>37382600</v>
      </c>
      <c r="I6" s="125" t="s">
        <v>65</v>
      </c>
      <c r="J6" s="124">
        <f>AVERAGE((C16,C15))</f>
        <v>41986000</v>
      </c>
      <c r="K6" s="124">
        <f>AVERAGE((D16,D15))</f>
        <v>2781716.0957300002</v>
      </c>
      <c r="L6" s="124">
        <f>AVERAGE((E16,E15))</f>
        <v>10915471.5</v>
      </c>
      <c r="M6" s="124">
        <f>AVERAGE((F16,F15))</f>
        <v>111059.5</v>
      </c>
      <c r="N6" s="126">
        <f>AVERAGE((G16,G15))</f>
        <v>39803830</v>
      </c>
      <c r="O6" s="25"/>
    </row>
    <row r="7" spans="2:15" x14ac:dyDescent="0.25">
      <c r="B7" s="141">
        <v>2008</v>
      </c>
      <c r="C7" s="142">
        <v>40607000</v>
      </c>
      <c r="D7" s="142">
        <v>2975420</v>
      </c>
      <c r="E7" s="142">
        <v>12339943</v>
      </c>
      <c r="F7" s="142">
        <v>137676</v>
      </c>
      <c r="G7" s="142">
        <v>38200000</v>
      </c>
      <c r="I7" s="125" t="s">
        <v>67</v>
      </c>
      <c r="J7" s="124">
        <v>42794753.799999997</v>
      </c>
      <c r="K7" s="124">
        <v>2517384</v>
      </c>
      <c r="L7" s="124">
        <v>12124510.16</v>
      </c>
      <c r="M7" s="124">
        <v>223403</v>
      </c>
      <c r="N7" s="126">
        <v>39822298</v>
      </c>
      <c r="O7" s="25"/>
    </row>
    <row r="8" spans="2:15" x14ac:dyDescent="0.25">
      <c r="B8" s="141">
        <v>2009</v>
      </c>
      <c r="C8" s="142">
        <v>39004000</v>
      </c>
      <c r="D8" s="142">
        <v>2668922</v>
      </c>
      <c r="E8" s="142">
        <v>12193116</v>
      </c>
      <c r="F8" s="142">
        <v>144536</v>
      </c>
      <c r="G8" s="142">
        <v>37802717</v>
      </c>
      <c r="I8" s="125" t="s">
        <v>68</v>
      </c>
      <c r="J8" s="124">
        <v>47799287</v>
      </c>
      <c r="K8" s="124">
        <v>2632579.7999999998</v>
      </c>
      <c r="L8" s="124">
        <v>12636862.359999999</v>
      </c>
      <c r="M8" s="124">
        <v>223223</v>
      </c>
      <c r="N8" s="126">
        <v>38203683</v>
      </c>
      <c r="O8" s="25"/>
    </row>
    <row r="9" spans="2:15" x14ac:dyDescent="0.25">
      <c r="B9" s="141">
        <v>2010</v>
      </c>
      <c r="C9" s="142">
        <v>41055000</v>
      </c>
      <c r="D9" s="142">
        <v>2757579</v>
      </c>
      <c r="E9" s="142">
        <v>12455754</v>
      </c>
      <c r="F9" s="142">
        <v>133772</v>
      </c>
      <c r="G9" s="142">
        <v>38317000</v>
      </c>
      <c r="I9" s="127" t="s">
        <v>69</v>
      </c>
      <c r="J9" s="128">
        <v>43244398</v>
      </c>
      <c r="K9" s="128">
        <v>2508783</v>
      </c>
      <c r="L9" s="128">
        <v>10918307.4</v>
      </c>
      <c r="M9" s="128">
        <v>206930</v>
      </c>
      <c r="N9" s="131">
        <v>30050635</v>
      </c>
      <c r="O9" s="25"/>
    </row>
    <row r="10" spans="2:15" x14ac:dyDescent="0.25">
      <c r="B10" s="141">
        <v>2011</v>
      </c>
      <c r="C10" s="142">
        <v>38451000</v>
      </c>
      <c r="D10" s="142">
        <v>2924915</v>
      </c>
      <c r="E10" s="142">
        <v>13105656</v>
      </c>
      <c r="F10" s="142">
        <v>166209</v>
      </c>
      <c r="G10" s="142">
        <v>39754338</v>
      </c>
      <c r="J10" s="25"/>
      <c r="K10" s="25"/>
      <c r="L10" s="25"/>
      <c r="M10" s="25"/>
      <c r="N10" s="25"/>
    </row>
    <row r="11" spans="2:15" x14ac:dyDescent="0.25">
      <c r="B11" s="141">
        <v>2012</v>
      </c>
      <c r="C11" s="142">
        <v>38570000</v>
      </c>
      <c r="D11" s="142">
        <v>3081851</v>
      </c>
      <c r="E11" s="142">
        <v>10981050</v>
      </c>
      <c r="F11" s="142">
        <v>154021</v>
      </c>
      <c r="G11" s="142">
        <v>38579998</v>
      </c>
      <c r="J11" s="67"/>
      <c r="K11" s="67"/>
      <c r="L11" s="67"/>
      <c r="M11" s="67"/>
      <c r="N11" s="67"/>
      <c r="O11" s="67"/>
    </row>
    <row r="12" spans="2:15" x14ac:dyDescent="0.25">
      <c r="B12" s="141">
        <v>2013</v>
      </c>
      <c r="C12" s="142">
        <v>40733000</v>
      </c>
      <c r="D12" s="142">
        <v>3008699</v>
      </c>
      <c r="E12" s="142">
        <v>11585072</v>
      </c>
      <c r="F12" s="142">
        <v>120601</v>
      </c>
      <c r="G12" s="142">
        <v>39031486</v>
      </c>
      <c r="J12" s="25"/>
      <c r="K12" s="25"/>
      <c r="L12" s="25"/>
      <c r="M12" s="25"/>
      <c r="N12" s="25"/>
    </row>
    <row r="13" spans="2:15" x14ac:dyDescent="0.25">
      <c r="B13" s="141">
        <v>2014</v>
      </c>
      <c r="C13" s="142">
        <v>43967000</v>
      </c>
      <c r="D13" s="142">
        <v>2927322</v>
      </c>
      <c r="E13" s="142">
        <v>12892738</v>
      </c>
      <c r="F13" s="142">
        <v>120360</v>
      </c>
      <c r="G13" s="142">
        <v>39035709</v>
      </c>
      <c r="I13" s="63"/>
      <c r="J13" s="64"/>
      <c r="K13" s="25"/>
      <c r="L13" s="25"/>
      <c r="M13" s="25"/>
      <c r="N13" s="25"/>
    </row>
    <row r="14" spans="2:15" x14ac:dyDescent="0.25">
      <c r="B14" s="143">
        <v>2015</v>
      </c>
      <c r="C14" s="142">
        <v>43729000</v>
      </c>
      <c r="D14" s="142">
        <v>2928860</v>
      </c>
      <c r="E14" s="142">
        <v>11743554</v>
      </c>
      <c r="F14" s="142">
        <v>105665.1</v>
      </c>
      <c r="G14" s="142">
        <v>39389001</v>
      </c>
      <c r="J14" s="25"/>
      <c r="K14" s="25"/>
      <c r="L14" s="25"/>
      <c r="M14" s="25"/>
      <c r="N14" s="25"/>
    </row>
    <row r="15" spans="2:15" x14ac:dyDescent="0.25">
      <c r="B15" s="141">
        <v>2016</v>
      </c>
      <c r="C15" s="142">
        <v>42672000</v>
      </c>
      <c r="D15" s="142">
        <v>2739750.7426569997</v>
      </c>
      <c r="E15" s="142">
        <v>10899999</v>
      </c>
      <c r="F15" s="142">
        <v>119556</v>
      </c>
      <c r="G15" s="142">
        <v>39719462</v>
      </c>
      <c r="I15" s="65"/>
      <c r="J15" s="66"/>
      <c r="K15" s="25"/>
      <c r="L15" s="25"/>
      <c r="M15" s="25"/>
      <c r="N15" s="25"/>
    </row>
    <row r="16" spans="2:15" x14ac:dyDescent="0.25">
      <c r="B16" s="143">
        <v>2017</v>
      </c>
      <c r="C16" s="142">
        <v>41300000</v>
      </c>
      <c r="D16" s="142">
        <v>2823681.4488030002</v>
      </c>
      <c r="E16" s="142">
        <v>10930944</v>
      </c>
      <c r="F16" s="142">
        <v>102563</v>
      </c>
      <c r="G16" s="142">
        <v>39888198</v>
      </c>
      <c r="J16" s="25"/>
      <c r="K16" s="25"/>
      <c r="L16" s="25"/>
      <c r="M16" s="25"/>
      <c r="N16" s="25"/>
    </row>
    <row r="17" spans="2:25" x14ac:dyDescent="0.25">
      <c r="B17" s="141">
        <v>2018</v>
      </c>
      <c r="C17" s="142">
        <v>43337000</v>
      </c>
      <c r="D17" s="142">
        <v>2820913.4295800002</v>
      </c>
      <c r="E17" s="142">
        <v>13725861</v>
      </c>
      <c r="F17" s="142">
        <v>126387</v>
      </c>
      <c r="G17" s="142">
        <v>40087318</v>
      </c>
      <c r="J17" s="25"/>
      <c r="K17" s="25"/>
      <c r="L17" s="25"/>
      <c r="M17" s="25"/>
      <c r="N17" s="25"/>
    </row>
    <row r="18" spans="2:25" x14ac:dyDescent="0.25">
      <c r="B18" s="143">
        <v>2019</v>
      </c>
      <c r="C18" s="142">
        <v>43316000</v>
      </c>
      <c r="D18" s="142">
        <v>2416703</v>
      </c>
      <c r="E18" s="142">
        <v>13286873</v>
      </c>
      <c r="F18" s="142">
        <v>167941</v>
      </c>
      <c r="G18" s="142">
        <v>40123547</v>
      </c>
      <c r="J18" s="25"/>
      <c r="K18" s="25"/>
      <c r="L18" s="25"/>
      <c r="M18" s="25"/>
      <c r="N18" s="25"/>
    </row>
    <row r="19" spans="2:25" ht="15" customHeight="1" x14ac:dyDescent="0.25">
      <c r="B19" s="143">
        <v>2020</v>
      </c>
      <c r="C19" s="106">
        <v>43253000</v>
      </c>
      <c r="D19" s="105">
        <v>2593788.7999999998</v>
      </c>
      <c r="E19" s="106">
        <v>12267221.439999999</v>
      </c>
      <c r="F19" s="105">
        <v>222600</v>
      </c>
      <c r="G19" s="105">
        <v>38352689</v>
      </c>
      <c r="H19" s="25"/>
      <c r="J19" s="25"/>
      <c r="K19" s="25"/>
      <c r="L19" s="25"/>
      <c r="M19" s="25"/>
      <c r="N19" s="25"/>
      <c r="Q19" s="75"/>
      <c r="R19" s="75"/>
      <c r="S19" s="75"/>
      <c r="T19" s="75"/>
      <c r="U19" s="75"/>
      <c r="V19" s="75"/>
      <c r="W19" s="75"/>
      <c r="X19" s="75"/>
      <c r="Y19" s="75"/>
    </row>
    <row r="20" spans="2:25" ht="15" customHeight="1" x14ac:dyDescent="0.25">
      <c r="B20" s="143">
        <v>2021</v>
      </c>
      <c r="C20" s="106">
        <v>43981306</v>
      </c>
      <c r="D20" s="105">
        <v>2329529.84</v>
      </c>
      <c r="E20" s="106">
        <v>11536667.800000001</v>
      </c>
      <c r="F20" s="105">
        <v>213901</v>
      </c>
      <c r="G20" s="105">
        <v>32308191.84</v>
      </c>
      <c r="H20" s="25"/>
      <c r="Q20" s="75"/>
      <c r="R20" s="75"/>
      <c r="S20" s="75"/>
      <c r="T20" s="75"/>
      <c r="U20" s="75"/>
      <c r="V20" s="75"/>
      <c r="W20" s="75"/>
      <c r="X20" s="75"/>
      <c r="Y20" s="75"/>
    </row>
    <row r="21" spans="2:25" ht="18.75" customHeight="1" x14ac:dyDescent="0.25">
      <c r="B21" s="23"/>
      <c r="C21" s="24"/>
      <c r="D21" s="24"/>
      <c r="E21" s="24"/>
      <c r="F21" s="24"/>
      <c r="G21" s="24"/>
      <c r="Q21" s="75"/>
      <c r="R21" s="75"/>
      <c r="S21" s="75"/>
      <c r="T21" s="75"/>
      <c r="U21" s="75"/>
      <c r="V21" s="75"/>
      <c r="W21" s="75"/>
      <c r="X21" s="75"/>
      <c r="Y21" s="75"/>
    </row>
    <row r="22" spans="2:25" ht="28.5" customHeight="1" x14ac:dyDescent="0.25">
      <c r="B22" s="22" t="s">
        <v>64</v>
      </c>
      <c r="C22" s="17"/>
      <c r="D22" s="17"/>
      <c r="E22" s="17"/>
      <c r="F22" s="17"/>
      <c r="G22" s="17"/>
      <c r="O22" s="25"/>
      <c r="Q22" s="75"/>
      <c r="R22" s="75"/>
      <c r="S22" s="75"/>
      <c r="T22" s="75"/>
      <c r="U22" s="75"/>
      <c r="V22" s="75"/>
      <c r="W22" s="75"/>
      <c r="X22" s="75"/>
      <c r="Y22" s="75"/>
    </row>
    <row r="23" spans="2:25" ht="45" x14ac:dyDescent="0.25">
      <c r="B23" s="117" t="s">
        <v>0</v>
      </c>
      <c r="C23" s="111" t="s">
        <v>7</v>
      </c>
      <c r="D23" s="111" t="s">
        <v>8</v>
      </c>
      <c r="E23" s="111" t="s">
        <v>9</v>
      </c>
      <c r="F23" s="111" t="s">
        <v>10</v>
      </c>
      <c r="G23" s="144"/>
      <c r="H23" s="17"/>
      <c r="I23" s="130" t="s">
        <v>58</v>
      </c>
      <c r="J23" s="119" t="s">
        <v>7</v>
      </c>
      <c r="K23" s="119" t="s">
        <v>8</v>
      </c>
      <c r="L23" s="119" t="s">
        <v>9</v>
      </c>
      <c r="M23" s="134" t="s">
        <v>10</v>
      </c>
      <c r="N23" s="119" t="s">
        <v>59</v>
      </c>
    </row>
    <row r="24" spans="2:25" x14ac:dyDescent="0.25">
      <c r="B24" s="120">
        <v>2006</v>
      </c>
      <c r="C24" s="121">
        <v>424946</v>
      </c>
      <c r="D24" s="121">
        <v>10840</v>
      </c>
      <c r="E24" s="121">
        <v>2766</v>
      </c>
      <c r="F24" s="121">
        <v>0</v>
      </c>
      <c r="G24" s="145"/>
      <c r="H24" s="17"/>
      <c r="I24" s="125" t="s">
        <v>66</v>
      </c>
      <c r="J24" s="124">
        <f>AVERAGE(C32,C31)</f>
        <v>957289.5</v>
      </c>
      <c r="K24" s="124">
        <f>AVERAGE(D32,D31)</f>
        <v>10977.7</v>
      </c>
      <c r="L24" s="124">
        <f>AVERAGE(E32,E31)</f>
        <v>7416.5</v>
      </c>
      <c r="M24" s="126">
        <f>AVERAGE(F32,F31)</f>
        <v>0</v>
      </c>
      <c r="N24" s="82">
        <f t="shared" ref="N24:N28" si="0">SUM(J24:M24)</f>
        <v>975683.7</v>
      </c>
    </row>
    <row r="25" spans="2:25" x14ac:dyDescent="0.25">
      <c r="B25" s="120">
        <v>2007</v>
      </c>
      <c r="C25" s="121">
        <v>491786</v>
      </c>
      <c r="D25" s="121">
        <v>10261</v>
      </c>
      <c r="E25" s="121">
        <v>5846</v>
      </c>
      <c r="F25" s="121">
        <v>0</v>
      </c>
      <c r="G25" s="145"/>
      <c r="H25" s="17"/>
      <c r="I25" s="125" t="s">
        <v>65</v>
      </c>
      <c r="J25" s="124">
        <f>AVERAGE(C35,C34)</f>
        <v>1207477.67</v>
      </c>
      <c r="K25" s="124">
        <f>AVERAGE(D35,D34)</f>
        <v>10014.921233000001</v>
      </c>
      <c r="L25" s="124">
        <f>AVERAGE(E35,E34)</f>
        <v>6384.5500000000011</v>
      </c>
      <c r="M25" s="126">
        <f>AVERAGE(F35,F34)</f>
        <v>0</v>
      </c>
      <c r="N25" s="124">
        <f t="shared" si="0"/>
        <v>1223877.141233</v>
      </c>
    </row>
    <row r="26" spans="2:25" x14ac:dyDescent="0.25">
      <c r="B26" s="120">
        <v>2008</v>
      </c>
      <c r="C26" s="121">
        <v>892854</v>
      </c>
      <c r="D26" s="121">
        <v>10389</v>
      </c>
      <c r="E26" s="121">
        <v>8544.7000000000007</v>
      </c>
      <c r="F26" s="121">
        <v>0</v>
      </c>
      <c r="G26" s="145"/>
      <c r="H26" s="17"/>
      <c r="I26" s="125" t="s">
        <v>67</v>
      </c>
      <c r="J26" s="124">
        <v>1180140</v>
      </c>
      <c r="K26" s="124">
        <v>8251.4</v>
      </c>
      <c r="L26" s="124">
        <v>8489.6</v>
      </c>
      <c r="M26" s="126">
        <v>1</v>
      </c>
      <c r="N26" s="124">
        <f t="shared" si="0"/>
        <v>1196882</v>
      </c>
    </row>
    <row r="27" spans="2:25" x14ac:dyDescent="0.25">
      <c r="B27" s="120">
        <v>2009</v>
      </c>
      <c r="C27" s="121">
        <v>1455827</v>
      </c>
      <c r="D27" s="121">
        <v>10938.9</v>
      </c>
      <c r="E27" s="121">
        <v>7104.2</v>
      </c>
      <c r="F27" s="121">
        <v>0</v>
      </c>
      <c r="G27" s="145"/>
      <c r="H27" s="17"/>
      <c r="I27" s="125" t="s">
        <v>68</v>
      </c>
      <c r="J27" s="124">
        <v>1145790.69</v>
      </c>
      <c r="K27" s="124">
        <v>11523</v>
      </c>
      <c r="L27" s="124">
        <v>7767.8</v>
      </c>
      <c r="M27" s="124">
        <v>343</v>
      </c>
      <c r="N27" s="124">
        <f t="shared" si="0"/>
        <v>1165424.49</v>
      </c>
    </row>
    <row r="28" spans="2:25" x14ac:dyDescent="0.25">
      <c r="B28" s="120">
        <v>2010</v>
      </c>
      <c r="C28" s="121">
        <v>1425131</v>
      </c>
      <c r="D28" s="121">
        <v>10078</v>
      </c>
      <c r="E28" s="121">
        <v>4886</v>
      </c>
      <c r="F28" s="121">
        <v>0</v>
      </c>
      <c r="G28" s="145"/>
      <c r="H28" s="17"/>
      <c r="I28" s="127" t="s">
        <v>69</v>
      </c>
      <c r="J28" s="128">
        <v>1280833.53</v>
      </c>
      <c r="K28" s="128">
        <v>11602.3</v>
      </c>
      <c r="L28" s="128">
        <v>16715.2</v>
      </c>
      <c r="M28" s="128">
        <v>4769.6000000000004</v>
      </c>
      <c r="N28" s="128">
        <f t="shared" si="0"/>
        <v>1313920.6300000001</v>
      </c>
    </row>
    <row r="29" spans="2:25" x14ac:dyDescent="0.25">
      <c r="B29" s="120">
        <v>2011</v>
      </c>
      <c r="C29" s="121">
        <v>1361693</v>
      </c>
      <c r="D29" s="121">
        <v>10577</v>
      </c>
      <c r="E29" s="121">
        <v>5289</v>
      </c>
      <c r="F29" s="121">
        <v>0</v>
      </c>
      <c r="G29" s="17"/>
      <c r="I29" s="25"/>
      <c r="J29" s="25"/>
      <c r="K29" s="25"/>
      <c r="L29" s="25"/>
    </row>
    <row r="30" spans="2:25" x14ac:dyDescent="0.25">
      <c r="B30" s="120">
        <v>2012</v>
      </c>
      <c r="C30" s="121">
        <v>1564409</v>
      </c>
      <c r="D30" s="121">
        <v>8329.7000000000007</v>
      </c>
      <c r="E30" s="121">
        <v>3866</v>
      </c>
      <c r="F30" s="121">
        <v>0</v>
      </c>
      <c r="G30" s="17"/>
      <c r="I30" s="67"/>
      <c r="J30" s="67"/>
      <c r="K30" s="67"/>
      <c r="L30" s="67"/>
      <c r="M30" s="67"/>
    </row>
    <row r="31" spans="2:25" x14ac:dyDescent="0.25">
      <c r="B31" s="120">
        <v>2013</v>
      </c>
      <c r="C31" s="121">
        <v>665691</v>
      </c>
      <c r="D31" s="121">
        <v>10546.9</v>
      </c>
      <c r="E31" s="121">
        <v>7777</v>
      </c>
      <c r="F31" s="121">
        <v>0</v>
      </c>
      <c r="G31" s="17"/>
      <c r="I31" s="25"/>
      <c r="J31" s="25"/>
      <c r="K31" s="25"/>
      <c r="L31" s="25"/>
    </row>
    <row r="32" spans="2:25" x14ac:dyDescent="0.25">
      <c r="B32" s="120">
        <v>2014</v>
      </c>
      <c r="C32" s="121">
        <v>1248888</v>
      </c>
      <c r="D32" s="121">
        <v>11408.5</v>
      </c>
      <c r="E32" s="121">
        <v>7056</v>
      </c>
      <c r="F32" s="121">
        <v>0</v>
      </c>
      <c r="G32" s="17"/>
      <c r="H32" s="63"/>
      <c r="I32" s="64"/>
      <c r="J32" s="25"/>
      <c r="K32" s="25"/>
      <c r="L32" s="25"/>
    </row>
    <row r="33" spans="2:23" x14ac:dyDescent="0.25">
      <c r="B33" s="120">
        <v>2015</v>
      </c>
      <c r="C33" s="121">
        <v>1029373</v>
      </c>
      <c r="D33" s="121">
        <v>9940.0999999999967</v>
      </c>
      <c r="E33" s="121">
        <v>6722.1999999999989</v>
      </c>
      <c r="F33" s="121">
        <v>0</v>
      </c>
      <c r="G33" s="17"/>
      <c r="I33" s="25"/>
      <c r="J33" s="25"/>
      <c r="K33" s="25"/>
      <c r="L33" s="25"/>
    </row>
    <row r="34" spans="2:23" x14ac:dyDescent="0.25">
      <c r="B34" s="120">
        <v>2016</v>
      </c>
      <c r="C34" s="121">
        <v>1121073.7499999998</v>
      </c>
      <c r="D34" s="121">
        <v>9081.704901000001</v>
      </c>
      <c r="E34" s="121">
        <v>6232.4000000000005</v>
      </c>
      <c r="F34" s="121">
        <v>0</v>
      </c>
      <c r="G34" s="17"/>
      <c r="H34" s="65"/>
      <c r="I34" s="66"/>
      <c r="J34" s="25"/>
      <c r="K34" s="25"/>
      <c r="L34" s="25"/>
    </row>
    <row r="35" spans="2:23" x14ac:dyDescent="0.25">
      <c r="B35" s="120">
        <v>2017</v>
      </c>
      <c r="C35" s="121">
        <v>1293881.5899999999</v>
      </c>
      <c r="D35" s="121">
        <v>10948.137565000001</v>
      </c>
      <c r="E35" s="121">
        <v>6536.7000000000007</v>
      </c>
      <c r="F35" s="121">
        <v>0</v>
      </c>
      <c r="G35" s="17"/>
      <c r="I35" s="25"/>
      <c r="J35" s="25"/>
      <c r="K35" s="25"/>
      <c r="L35" s="25"/>
    </row>
    <row r="36" spans="2:23" x14ac:dyDescent="0.25">
      <c r="B36" s="120">
        <v>2018</v>
      </c>
      <c r="C36" s="121">
        <v>1633007.3999999987</v>
      </c>
      <c r="D36" s="121">
        <v>12104.810188000001</v>
      </c>
      <c r="E36" s="121">
        <v>8372.1</v>
      </c>
      <c r="F36" s="121">
        <v>0</v>
      </c>
      <c r="G36" s="17"/>
      <c r="I36" s="25"/>
      <c r="J36" s="25"/>
      <c r="K36" s="25"/>
      <c r="L36" s="25"/>
    </row>
    <row r="37" spans="2:23" x14ac:dyDescent="0.25">
      <c r="B37" s="120">
        <v>2019</v>
      </c>
      <c r="C37" s="121">
        <v>1576984.0000000009</v>
      </c>
      <c r="D37" s="121">
        <v>14220.400000000001</v>
      </c>
      <c r="E37" s="121">
        <v>9219.4</v>
      </c>
      <c r="F37" s="121">
        <v>0</v>
      </c>
      <c r="G37" s="17"/>
      <c r="I37" s="25"/>
      <c r="J37" s="25"/>
      <c r="K37" s="25"/>
      <c r="L37" s="25"/>
    </row>
    <row r="38" spans="2:23" x14ac:dyDescent="0.25">
      <c r="B38" s="120">
        <v>2020</v>
      </c>
      <c r="C38" s="122">
        <v>1080930.8799999999</v>
      </c>
      <c r="D38" s="36">
        <v>9223.6</v>
      </c>
      <c r="E38" s="122">
        <v>8241.5</v>
      </c>
      <c r="F38" s="121">
        <v>0</v>
      </c>
      <c r="G38" s="17"/>
      <c r="I38" s="25"/>
      <c r="J38" s="25"/>
      <c r="K38" s="25"/>
      <c r="L38" s="25"/>
    </row>
    <row r="39" spans="2:23" x14ac:dyDescent="0.25">
      <c r="B39" s="120">
        <v>2021</v>
      </c>
      <c r="C39" s="122">
        <v>1264618.1299999999</v>
      </c>
      <c r="D39" s="36">
        <v>10642.6</v>
      </c>
      <c r="E39" s="122">
        <v>7619.2</v>
      </c>
      <c r="F39" s="36">
        <v>5102.3</v>
      </c>
      <c r="G39" s="26"/>
    </row>
    <row r="40" spans="2:23" x14ac:dyDescent="0.25">
      <c r="O40" s="76"/>
      <c r="P40" s="76"/>
      <c r="Q40" s="76"/>
      <c r="R40" s="76"/>
      <c r="S40" s="76"/>
      <c r="T40" s="76"/>
      <c r="U40" s="76"/>
      <c r="V40" s="76"/>
      <c r="W40" s="76"/>
    </row>
    <row r="41" spans="2:23" x14ac:dyDescent="0.25">
      <c r="B41" s="1" t="s">
        <v>12</v>
      </c>
      <c r="O41" s="76"/>
      <c r="P41" s="76"/>
      <c r="Q41" s="76"/>
      <c r="R41" s="76"/>
      <c r="S41" s="76"/>
      <c r="T41" s="76"/>
      <c r="U41" s="76"/>
      <c r="V41" s="76"/>
      <c r="W41" s="76"/>
    </row>
    <row r="42" spans="2:23" x14ac:dyDescent="0.25">
      <c r="O42" s="76"/>
      <c r="P42" s="76"/>
      <c r="Q42" s="76"/>
      <c r="R42" s="76"/>
      <c r="S42" s="76"/>
      <c r="T42" s="76"/>
      <c r="U42" s="76"/>
      <c r="V42" s="76"/>
      <c r="W42" s="76"/>
    </row>
    <row r="73" ht="18" customHeight="1" x14ac:dyDescent="0.25"/>
  </sheetData>
  <mergeCells count="2">
    <mergeCell ref="Q19:Y22"/>
    <mergeCell ref="O40:W42"/>
  </mergeCell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P43"/>
  <sheetViews>
    <sheetView workbookViewId="0">
      <selection activeCell="M24" sqref="M24"/>
    </sheetView>
  </sheetViews>
  <sheetFormatPr defaultColWidth="9.140625" defaultRowHeight="15" x14ac:dyDescent="0.25"/>
  <cols>
    <col min="1" max="1" width="4.42578125" style="1" customWidth="1"/>
    <col min="2" max="2" width="13.42578125" style="1" bestFit="1" customWidth="1"/>
    <col min="3" max="5" width="11.5703125" style="1" customWidth="1"/>
    <col min="6" max="6" width="12.42578125" style="1" customWidth="1"/>
    <col min="7" max="7" width="17" style="1" customWidth="1"/>
    <col min="8" max="8" width="14.28515625" style="1" customWidth="1"/>
    <col min="9" max="15" width="9.140625" style="1"/>
    <col min="16" max="16" width="9.140625" style="1" customWidth="1"/>
    <col min="17" max="16384" width="9.140625" style="1"/>
  </cols>
  <sheetData>
    <row r="1" spans="2:9" ht="22.5" customHeight="1" x14ac:dyDescent="0.25">
      <c r="B1" s="3" t="s">
        <v>6</v>
      </c>
    </row>
    <row r="2" spans="2:9" ht="6" customHeight="1" x14ac:dyDescent="0.25">
      <c r="B2" s="5"/>
      <c r="C2" s="6"/>
      <c r="D2" s="6"/>
      <c r="E2" s="5"/>
      <c r="F2" s="5"/>
    </row>
    <row r="3" spans="2:9" ht="30" x14ac:dyDescent="0.25">
      <c r="B3" s="15" t="s">
        <v>57</v>
      </c>
      <c r="C3" s="16" t="s">
        <v>63</v>
      </c>
      <c r="D3" s="16" t="s">
        <v>17</v>
      </c>
      <c r="F3" s="136" t="s">
        <v>58</v>
      </c>
      <c r="G3" s="119" t="s">
        <v>63</v>
      </c>
      <c r="H3" s="134" t="s">
        <v>17</v>
      </c>
    </row>
    <row r="4" spans="2:9" x14ac:dyDescent="0.25">
      <c r="B4" s="34">
        <v>2006</v>
      </c>
      <c r="C4" s="35">
        <v>794992</v>
      </c>
      <c r="D4" s="35">
        <v>29304718</v>
      </c>
      <c r="F4" s="125" t="s">
        <v>66</v>
      </c>
      <c r="G4" s="129">
        <v>956338</v>
      </c>
      <c r="H4" s="126">
        <v>31137060</v>
      </c>
    </row>
    <row r="5" spans="2:9" x14ac:dyDescent="0.25">
      <c r="B5" s="34">
        <v>2007</v>
      </c>
      <c r="C5" s="35">
        <v>825667</v>
      </c>
      <c r="D5" s="35">
        <v>28931821</v>
      </c>
      <c r="F5" s="125" t="s">
        <v>65</v>
      </c>
      <c r="G5" s="124">
        <v>923042</v>
      </c>
      <c r="H5" s="126">
        <v>30374158</v>
      </c>
    </row>
    <row r="6" spans="2:9" x14ac:dyDescent="0.25">
      <c r="B6" s="34">
        <v>2008</v>
      </c>
      <c r="C6" s="35">
        <v>779957</v>
      </c>
      <c r="D6" s="35">
        <v>29632476</v>
      </c>
      <c r="F6" s="125" t="s">
        <v>67</v>
      </c>
      <c r="G6" s="124">
        <v>897159</v>
      </c>
      <c r="H6" s="126">
        <v>25230273</v>
      </c>
    </row>
    <row r="7" spans="2:9" x14ac:dyDescent="0.25">
      <c r="B7" s="34">
        <v>2009</v>
      </c>
      <c r="C7" s="35">
        <v>794992</v>
      </c>
      <c r="D7" s="35">
        <v>30638040</v>
      </c>
      <c r="F7" s="125" t="s">
        <v>68</v>
      </c>
      <c r="G7" s="124">
        <v>900314.85999999987</v>
      </c>
      <c r="H7" s="126">
        <v>24991769.290000003</v>
      </c>
    </row>
    <row r="8" spans="2:9" x14ac:dyDescent="0.25">
      <c r="B8" s="34">
        <v>2010</v>
      </c>
      <c r="C8" s="35">
        <v>859375</v>
      </c>
      <c r="D8" s="35">
        <v>30382166</v>
      </c>
      <c r="F8" s="127" t="s">
        <v>69</v>
      </c>
      <c r="G8" s="128">
        <v>870287</v>
      </c>
      <c r="H8" s="131">
        <v>26462188</v>
      </c>
    </row>
    <row r="9" spans="2:9" x14ac:dyDescent="0.25">
      <c r="B9" s="34">
        <v>2011</v>
      </c>
      <c r="C9" s="35">
        <v>882238</v>
      </c>
      <c r="D9" s="35">
        <v>29630806</v>
      </c>
    </row>
    <row r="10" spans="2:9" x14ac:dyDescent="0.25">
      <c r="B10" s="34">
        <v>2012</v>
      </c>
      <c r="C10" s="35">
        <v>817954</v>
      </c>
      <c r="D10" s="35">
        <v>28880052</v>
      </c>
      <c r="G10" s="67"/>
      <c r="H10" s="67"/>
    </row>
    <row r="11" spans="2:9" x14ac:dyDescent="0.25">
      <c r="B11" s="34">
        <v>2013</v>
      </c>
      <c r="C11" s="35">
        <v>809529</v>
      </c>
      <c r="D11" s="35">
        <v>29088344</v>
      </c>
      <c r="G11" s="25"/>
      <c r="H11" s="25"/>
      <c r="I11" s="25"/>
    </row>
    <row r="12" spans="2:9" x14ac:dyDescent="0.25">
      <c r="B12" s="34">
        <v>2014</v>
      </c>
      <c r="C12" s="35">
        <v>853817</v>
      </c>
      <c r="D12" s="35">
        <v>29187279</v>
      </c>
    </row>
    <row r="13" spans="2:9" x14ac:dyDescent="0.25">
      <c r="B13" s="34">
        <v>2015</v>
      </c>
      <c r="C13" s="35">
        <v>851764</v>
      </c>
      <c r="D13" s="35">
        <v>29413205</v>
      </c>
    </row>
    <row r="14" spans="2:9" x14ac:dyDescent="0.25">
      <c r="B14" s="34">
        <v>2016</v>
      </c>
      <c r="C14" s="35">
        <v>828465.83</v>
      </c>
      <c r="D14" s="35">
        <v>29560317</v>
      </c>
    </row>
    <row r="15" spans="2:9" x14ac:dyDescent="0.25">
      <c r="B15" s="34">
        <v>2017</v>
      </c>
      <c r="C15" s="35">
        <v>845535</v>
      </c>
      <c r="D15" s="35">
        <v>30684699</v>
      </c>
    </row>
    <row r="16" spans="2:9" x14ac:dyDescent="0.25">
      <c r="B16" s="34">
        <v>2018</v>
      </c>
      <c r="C16" s="35">
        <v>914175</v>
      </c>
      <c r="D16" s="35">
        <v>30946073</v>
      </c>
    </row>
    <row r="17" spans="2:16" x14ac:dyDescent="0.25">
      <c r="B17" s="34">
        <v>2019</v>
      </c>
      <c r="C17" s="35">
        <v>937889.89457200002</v>
      </c>
      <c r="D17" s="35">
        <v>28699645.973439999</v>
      </c>
      <c r="J17" s="75"/>
      <c r="K17" s="75"/>
      <c r="L17" s="75"/>
      <c r="M17" s="75"/>
      <c r="N17" s="75"/>
      <c r="O17" s="75"/>
      <c r="P17" s="75"/>
    </row>
    <row r="18" spans="2:16" x14ac:dyDescent="0.25">
      <c r="B18" s="34">
        <v>2020</v>
      </c>
      <c r="C18" s="36">
        <v>831996</v>
      </c>
      <c r="D18" s="36">
        <v>23951124</v>
      </c>
      <c r="J18" s="75"/>
      <c r="K18" s="75"/>
      <c r="L18" s="75"/>
      <c r="M18" s="75"/>
      <c r="N18" s="75"/>
      <c r="O18" s="75"/>
      <c r="P18" s="75"/>
    </row>
    <row r="19" spans="2:16" x14ac:dyDescent="0.25">
      <c r="B19" s="34">
        <v>2021</v>
      </c>
      <c r="C19" s="36">
        <v>902014</v>
      </c>
      <c r="D19" s="36">
        <v>26586093</v>
      </c>
      <c r="J19" s="75"/>
      <c r="K19" s="75"/>
      <c r="L19" s="75"/>
      <c r="M19" s="75"/>
      <c r="N19" s="75"/>
      <c r="O19" s="75"/>
      <c r="P19" s="75"/>
    </row>
    <row r="20" spans="2:16" x14ac:dyDescent="0.25">
      <c r="J20" s="75"/>
      <c r="K20" s="75"/>
      <c r="L20" s="75"/>
      <c r="M20" s="75"/>
      <c r="N20" s="75"/>
      <c r="O20" s="75"/>
      <c r="P20" s="75"/>
    </row>
    <row r="39" spans="8:12" x14ac:dyDescent="0.25">
      <c r="H39" s="75"/>
      <c r="I39" s="75"/>
      <c r="J39" s="75"/>
      <c r="K39" s="75"/>
      <c r="L39" s="75"/>
    </row>
    <row r="40" spans="8:12" x14ac:dyDescent="0.25">
      <c r="H40" s="75"/>
      <c r="I40" s="75"/>
      <c r="J40" s="75"/>
      <c r="K40" s="75"/>
      <c r="L40" s="75"/>
    </row>
    <row r="41" spans="8:12" x14ac:dyDescent="0.25">
      <c r="H41" s="75"/>
      <c r="I41" s="75"/>
      <c r="J41" s="75"/>
      <c r="K41" s="75"/>
      <c r="L41" s="75"/>
    </row>
    <row r="42" spans="8:12" x14ac:dyDescent="0.25">
      <c r="H42" s="75"/>
      <c r="I42" s="75"/>
      <c r="J42" s="75"/>
      <c r="K42" s="75"/>
      <c r="L42" s="75"/>
    </row>
    <row r="43" spans="8:12" x14ac:dyDescent="0.25">
      <c r="H43" s="75"/>
      <c r="I43" s="75"/>
      <c r="J43" s="75"/>
      <c r="K43" s="75"/>
      <c r="L43" s="75"/>
    </row>
  </sheetData>
  <mergeCells count="2">
    <mergeCell ref="J17:P20"/>
    <mergeCell ref="H39:L43"/>
  </mergeCells>
  <pageMargins left="0.25" right="0.25" top="0.25" bottom="0.25" header="0.3" footer="0.3"/>
  <pageSetup scale="8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T72"/>
  <sheetViews>
    <sheetView zoomScaleNormal="100" workbookViewId="0">
      <selection activeCell="H22" sqref="H22"/>
    </sheetView>
  </sheetViews>
  <sheetFormatPr defaultColWidth="9.140625" defaultRowHeight="15" x14ac:dyDescent="0.25"/>
  <cols>
    <col min="1" max="1" width="3.28515625" style="1" customWidth="1"/>
    <col min="2" max="2" width="9.140625" style="1"/>
    <col min="3" max="6" width="16.42578125" style="1" customWidth="1"/>
    <col min="7" max="7" width="8.7109375" style="1" customWidth="1"/>
    <col min="8" max="8" width="17.5703125" style="1" customWidth="1"/>
    <col min="9" max="9" width="17.7109375" style="1" customWidth="1"/>
    <col min="10" max="10" width="20.140625" style="1" customWidth="1"/>
    <col min="11" max="11" width="12.28515625" style="25" customWidth="1"/>
    <col min="12" max="16384" width="9.140625" style="1"/>
  </cols>
  <sheetData>
    <row r="2" spans="2:11" ht="15.75" x14ac:dyDescent="0.25">
      <c r="B2" s="18" t="s">
        <v>23</v>
      </c>
      <c r="C2" s="17"/>
      <c r="D2" s="17"/>
      <c r="E2" s="17"/>
    </row>
    <row r="3" spans="2:11" ht="7.5" customHeight="1" x14ac:dyDescent="0.25">
      <c r="B3" s="19"/>
      <c r="C3" s="19"/>
      <c r="D3" s="19"/>
      <c r="E3" s="19"/>
    </row>
    <row r="4" spans="2:11" ht="45" x14ac:dyDescent="0.25">
      <c r="B4" s="118" t="s">
        <v>0</v>
      </c>
      <c r="C4" s="146" t="s">
        <v>1</v>
      </c>
      <c r="D4" s="146" t="s">
        <v>3</v>
      </c>
      <c r="E4" s="146" t="s">
        <v>2</v>
      </c>
      <c r="G4" s="130" t="s">
        <v>58</v>
      </c>
      <c r="H4" s="119" t="s">
        <v>1</v>
      </c>
      <c r="I4" s="119" t="s">
        <v>3</v>
      </c>
      <c r="J4" s="134" t="s">
        <v>2</v>
      </c>
      <c r="K4" s="1"/>
    </row>
    <row r="5" spans="2:11" x14ac:dyDescent="0.25">
      <c r="B5" s="120">
        <v>2006</v>
      </c>
      <c r="C5" s="121">
        <v>3119808</v>
      </c>
      <c r="D5" s="121">
        <v>1759613</v>
      </c>
      <c r="E5" s="121">
        <v>153180</v>
      </c>
      <c r="G5" s="125" t="s">
        <v>66</v>
      </c>
      <c r="H5" s="124">
        <f>AVERAGE(C17,C16)</f>
        <v>2028231.5</v>
      </c>
      <c r="I5" s="124">
        <f>AVERAGE(D17,D16)</f>
        <v>1507484.5</v>
      </c>
      <c r="J5" s="126">
        <f>AVERAGE(E17,E16)</f>
        <v>454921.5</v>
      </c>
      <c r="K5" s="1"/>
    </row>
    <row r="6" spans="2:11" x14ac:dyDescent="0.25">
      <c r="B6" s="120">
        <v>2007</v>
      </c>
      <c r="C6" s="121">
        <v>3119808</v>
      </c>
      <c r="D6" s="121">
        <v>1809631</v>
      </c>
      <c r="E6" s="121">
        <v>153180</v>
      </c>
      <c r="G6" s="125" t="s">
        <v>65</v>
      </c>
      <c r="H6" s="124">
        <f>AVERAGE(C17,C18)</f>
        <v>1780884</v>
      </c>
      <c r="I6" s="124">
        <f>AVERAGE(D17,D18)</f>
        <v>1291700</v>
      </c>
      <c r="J6" s="126">
        <f>AVERAGE(E17,E18)</f>
        <v>478587.5</v>
      </c>
      <c r="K6" s="1"/>
    </row>
    <row r="7" spans="2:11" x14ac:dyDescent="0.25">
      <c r="B7" s="120">
        <v>2008</v>
      </c>
      <c r="C7" s="121">
        <v>2637568</v>
      </c>
      <c r="D7" s="121">
        <v>1771909</v>
      </c>
      <c r="E7" s="121">
        <v>153180</v>
      </c>
      <c r="G7" s="125" t="s">
        <v>67</v>
      </c>
      <c r="H7" s="124">
        <v>1627431</v>
      </c>
      <c r="I7" s="124">
        <v>1049360</v>
      </c>
      <c r="J7" s="126">
        <f>AVERAGE(E18,E19)</f>
        <v>492676.75</v>
      </c>
      <c r="K7" s="1"/>
    </row>
    <row r="8" spans="2:11" x14ac:dyDescent="0.25">
      <c r="B8" s="120">
        <v>2009</v>
      </c>
      <c r="C8" s="121">
        <v>2403536</v>
      </c>
      <c r="D8" s="121">
        <v>1761713</v>
      </c>
      <c r="E8" s="121">
        <v>165368</v>
      </c>
      <c r="G8" s="125" t="s">
        <v>68</v>
      </c>
      <c r="H8" s="124">
        <v>1911493</v>
      </c>
      <c r="I8" s="124">
        <v>1084487</v>
      </c>
      <c r="J8" s="126">
        <f>AVERAGE(E19,E20)</f>
        <v>464278.34823510185</v>
      </c>
      <c r="K8" s="1"/>
    </row>
    <row r="9" spans="2:11" x14ac:dyDescent="0.25">
      <c r="B9" s="120">
        <v>2010</v>
      </c>
      <c r="C9" s="121">
        <v>2521088</v>
      </c>
      <c r="D9" s="121">
        <v>1813553</v>
      </c>
      <c r="E9" s="121">
        <v>127794</v>
      </c>
      <c r="G9" s="127" t="s">
        <v>69</v>
      </c>
      <c r="H9" s="128">
        <v>1401767</v>
      </c>
      <c r="I9" s="128">
        <v>886029</v>
      </c>
      <c r="J9" s="131">
        <v>547537</v>
      </c>
      <c r="K9" s="1"/>
    </row>
    <row r="10" spans="2:11" x14ac:dyDescent="0.25">
      <c r="B10" s="120">
        <v>2011</v>
      </c>
      <c r="C10" s="121">
        <v>2594723</v>
      </c>
      <c r="D10" s="121">
        <v>1625876</v>
      </c>
      <c r="E10" s="121">
        <v>193642</v>
      </c>
      <c r="G10" s="52"/>
      <c r="H10" s="53"/>
      <c r="I10" s="53"/>
      <c r="J10" s="53"/>
    </row>
    <row r="11" spans="2:11" x14ac:dyDescent="0.25">
      <c r="B11" s="120">
        <v>2012</v>
      </c>
      <c r="C11" s="121">
        <v>2287724</v>
      </c>
      <c r="D11" s="121">
        <v>1594844.48</v>
      </c>
      <c r="E11" s="121">
        <v>185636</v>
      </c>
      <c r="G11" s="52"/>
      <c r="H11" s="67"/>
      <c r="I11" s="67"/>
      <c r="J11" s="67"/>
      <c r="K11" s="67"/>
    </row>
    <row r="12" spans="2:11" x14ac:dyDescent="0.25">
      <c r="B12" s="120">
        <v>2013</v>
      </c>
      <c r="C12" s="121">
        <v>2407238</v>
      </c>
      <c r="D12" s="121">
        <v>1576684</v>
      </c>
      <c r="E12" s="121">
        <v>359043</v>
      </c>
      <c r="G12" s="52"/>
      <c r="H12" s="53"/>
      <c r="I12" s="53"/>
      <c r="J12" s="53"/>
    </row>
    <row r="13" spans="2:11" x14ac:dyDescent="0.25">
      <c r="B13" s="120">
        <v>2014</v>
      </c>
      <c r="C13" s="121">
        <v>2411059</v>
      </c>
      <c r="D13" s="121">
        <v>1263169</v>
      </c>
      <c r="E13" s="121">
        <v>326423</v>
      </c>
      <c r="G13" s="52"/>
      <c r="H13" s="53"/>
      <c r="I13" s="53"/>
      <c r="J13" s="53"/>
    </row>
    <row r="14" spans="2:11" x14ac:dyDescent="0.25">
      <c r="B14" s="120">
        <v>2015</v>
      </c>
      <c r="C14" s="121">
        <v>2406646</v>
      </c>
      <c r="D14" s="121">
        <v>1824486</v>
      </c>
      <c r="E14" s="121">
        <v>332476</v>
      </c>
      <c r="G14" s="52"/>
      <c r="H14" s="53"/>
      <c r="I14" s="53"/>
      <c r="J14" s="53"/>
    </row>
    <row r="15" spans="2:11" x14ac:dyDescent="0.25">
      <c r="B15" s="120">
        <v>2016</v>
      </c>
      <c r="C15" s="121">
        <v>2410648</v>
      </c>
      <c r="D15" s="121">
        <v>1754707</v>
      </c>
      <c r="E15" s="121">
        <v>375935</v>
      </c>
      <c r="G15" s="52"/>
      <c r="H15" s="53"/>
      <c r="I15" s="53"/>
      <c r="J15" s="53"/>
    </row>
    <row r="16" spans="2:11" x14ac:dyDescent="0.25">
      <c r="B16" s="120">
        <v>2017</v>
      </c>
      <c r="C16" s="121">
        <v>2214375</v>
      </c>
      <c r="D16" s="121">
        <v>1535886</v>
      </c>
      <c r="E16" s="121">
        <v>459434</v>
      </c>
      <c r="G16" s="52"/>
      <c r="H16" s="53"/>
      <c r="I16" s="53"/>
      <c r="J16" s="53"/>
    </row>
    <row r="17" spans="2:20" x14ac:dyDescent="0.25">
      <c r="B17" s="120">
        <v>2018</v>
      </c>
      <c r="C17" s="121">
        <v>1842088</v>
      </c>
      <c r="D17" s="121">
        <v>1479083</v>
      </c>
      <c r="E17" s="121">
        <v>450409</v>
      </c>
      <c r="G17" s="52"/>
      <c r="H17" s="53"/>
      <c r="I17" s="53"/>
      <c r="J17" s="53"/>
    </row>
    <row r="18" spans="2:20" x14ac:dyDescent="0.25">
      <c r="B18" s="120">
        <v>2019</v>
      </c>
      <c r="C18" s="121">
        <v>1719680</v>
      </c>
      <c r="D18" s="121">
        <v>1104317</v>
      </c>
      <c r="E18" s="121">
        <v>506766</v>
      </c>
      <c r="F18" s="28"/>
      <c r="G18" s="52"/>
      <c r="H18" s="53"/>
      <c r="I18" s="53"/>
      <c r="J18" s="53"/>
    </row>
    <row r="19" spans="2:20" x14ac:dyDescent="0.25">
      <c r="B19" s="120">
        <v>2020</v>
      </c>
      <c r="C19" s="36">
        <v>1881111</v>
      </c>
      <c r="D19" s="36">
        <v>1040145</v>
      </c>
      <c r="E19" s="135">
        <v>478587.5</v>
      </c>
      <c r="F19" s="28"/>
      <c r="G19" s="52"/>
      <c r="H19" s="53"/>
      <c r="I19" s="53"/>
      <c r="J19" s="53"/>
    </row>
    <row r="20" spans="2:20" x14ac:dyDescent="0.25">
      <c r="B20" s="120">
        <v>2021</v>
      </c>
      <c r="C20" s="36">
        <v>1730358</v>
      </c>
      <c r="D20" s="36">
        <v>977947</v>
      </c>
      <c r="E20" s="135">
        <v>449969.19647020369</v>
      </c>
      <c r="F20" s="28"/>
      <c r="G20" s="52"/>
      <c r="H20" s="53"/>
      <c r="I20" s="53"/>
      <c r="J20" s="53"/>
    </row>
    <row r="21" spans="2:20" ht="13.5" customHeight="1" x14ac:dyDescent="0.25">
      <c r="B21" s="17"/>
      <c r="C21" s="17"/>
      <c r="D21" s="17"/>
      <c r="E21" s="17"/>
      <c r="F21" s="28"/>
    </row>
    <row r="22" spans="2:20" ht="24" customHeight="1" x14ac:dyDescent="0.25">
      <c r="B22" s="22" t="s">
        <v>62</v>
      </c>
      <c r="C22" s="17"/>
      <c r="D22" s="17"/>
      <c r="E22" s="17"/>
      <c r="F22" s="28"/>
      <c r="M22" s="137"/>
      <c r="N22" s="137"/>
      <c r="O22" s="137"/>
      <c r="P22" s="137"/>
      <c r="Q22" s="137"/>
      <c r="R22" s="137"/>
      <c r="S22" s="137"/>
      <c r="T22" s="137"/>
    </row>
    <row r="23" spans="2:20" ht="45" x14ac:dyDescent="0.25">
      <c r="B23" s="117" t="s">
        <v>0</v>
      </c>
      <c r="C23" s="146" t="s">
        <v>1</v>
      </c>
      <c r="D23" s="146" t="s">
        <v>3</v>
      </c>
      <c r="E23" s="146" t="s">
        <v>2</v>
      </c>
      <c r="G23" s="130" t="s">
        <v>58</v>
      </c>
      <c r="H23" s="119" t="s">
        <v>1</v>
      </c>
      <c r="I23" s="119" t="s">
        <v>3</v>
      </c>
      <c r="J23" s="134" t="s">
        <v>2</v>
      </c>
      <c r="K23" s="1"/>
      <c r="L23" s="137"/>
      <c r="M23" s="137"/>
      <c r="N23" s="137"/>
      <c r="O23" s="137"/>
      <c r="P23" s="137"/>
      <c r="Q23" s="137"/>
      <c r="R23" s="137"/>
      <c r="S23" s="137"/>
    </row>
    <row r="24" spans="2:20" x14ac:dyDescent="0.25">
      <c r="B24" s="120">
        <v>2006</v>
      </c>
      <c r="C24" s="121">
        <v>3517.25</v>
      </c>
      <c r="D24" s="121">
        <v>24551</v>
      </c>
      <c r="E24" s="121">
        <v>0</v>
      </c>
      <c r="G24" s="125" t="s">
        <v>66</v>
      </c>
      <c r="H24" s="124">
        <f>AVERAGE(C36,C35)</f>
        <v>3944.3</v>
      </c>
      <c r="I24" s="124">
        <f>AVERAGE(D36,D35)</f>
        <v>34162.250000000015</v>
      </c>
      <c r="J24" s="126">
        <f t="shared" ref="J24:J27" si="0">AVERAGE(E35,E36)</f>
        <v>1354.5</v>
      </c>
      <c r="K24" s="1"/>
    </row>
    <row r="25" spans="2:20" x14ac:dyDescent="0.25">
      <c r="B25" s="120">
        <v>2007</v>
      </c>
      <c r="C25" s="121">
        <v>3517.25</v>
      </c>
      <c r="D25" s="121">
        <v>24640</v>
      </c>
      <c r="E25" s="121">
        <v>0</v>
      </c>
      <c r="G25" s="125" t="s">
        <v>65</v>
      </c>
      <c r="H25" s="124">
        <f>AVERAGE(C37,C36)</f>
        <v>4875.05</v>
      </c>
      <c r="I25" s="124">
        <f>AVERAGE(D37,D36)</f>
        <v>25603.55</v>
      </c>
      <c r="J25" s="126">
        <f t="shared" si="0"/>
        <v>1170.5</v>
      </c>
      <c r="K25" s="1"/>
    </row>
    <row r="26" spans="2:20" x14ac:dyDescent="0.25">
      <c r="B26" s="120">
        <v>2008</v>
      </c>
      <c r="C26" s="121">
        <v>3517.25</v>
      </c>
      <c r="D26" s="121">
        <v>24785</v>
      </c>
      <c r="E26" s="121">
        <v>0</v>
      </c>
      <c r="G26" s="125" t="s">
        <v>67</v>
      </c>
      <c r="H26" s="124">
        <v>32908.6</v>
      </c>
      <c r="I26" s="124">
        <v>14766.8</v>
      </c>
      <c r="J26" s="126">
        <f t="shared" si="0"/>
        <v>1011.5</v>
      </c>
      <c r="K26" s="1"/>
    </row>
    <row r="27" spans="2:20" x14ac:dyDescent="0.25">
      <c r="B27" s="120">
        <v>2009</v>
      </c>
      <c r="C27" s="121">
        <v>3517.25</v>
      </c>
      <c r="D27" s="121">
        <v>18660</v>
      </c>
      <c r="E27" s="121">
        <v>0</v>
      </c>
      <c r="G27" s="125" t="s">
        <v>68</v>
      </c>
      <c r="H27" s="124">
        <v>32109.199999999997</v>
      </c>
      <c r="I27" s="124">
        <v>15088.499999999998</v>
      </c>
      <c r="J27" s="126">
        <f t="shared" si="0"/>
        <v>1194.3833333333332</v>
      </c>
      <c r="K27" s="1"/>
    </row>
    <row r="28" spans="2:20" x14ac:dyDescent="0.25">
      <c r="B28" s="120">
        <v>2010</v>
      </c>
      <c r="C28" s="121">
        <v>3517.25</v>
      </c>
      <c r="D28" s="121">
        <v>23617</v>
      </c>
      <c r="E28" s="121">
        <v>0</v>
      </c>
      <c r="G28" s="127" t="s">
        <v>69</v>
      </c>
      <c r="H28" s="128">
        <v>1521.4</v>
      </c>
      <c r="I28" s="128">
        <v>13135.9</v>
      </c>
      <c r="J28" s="131">
        <v>115.4</v>
      </c>
      <c r="K28" s="1"/>
    </row>
    <row r="29" spans="2:20" x14ac:dyDescent="0.25">
      <c r="B29" s="120">
        <v>2011</v>
      </c>
      <c r="C29" s="121">
        <v>3432</v>
      </c>
      <c r="D29" s="121">
        <v>23137.7</v>
      </c>
      <c r="E29" s="121">
        <v>0</v>
      </c>
      <c r="G29" s="52"/>
      <c r="H29" s="53"/>
      <c r="I29" s="53"/>
      <c r="J29" s="53"/>
    </row>
    <row r="30" spans="2:20" x14ac:dyDescent="0.25">
      <c r="B30" s="120">
        <v>2012</v>
      </c>
      <c r="C30" s="121">
        <v>3005</v>
      </c>
      <c r="D30" s="121">
        <v>20853</v>
      </c>
      <c r="E30" s="120">
        <v>0</v>
      </c>
      <c r="G30" s="52"/>
      <c r="H30" s="67"/>
      <c r="I30" s="67"/>
      <c r="J30" s="67"/>
      <c r="K30" s="67"/>
    </row>
    <row r="31" spans="2:20" x14ac:dyDescent="0.25">
      <c r="B31" s="120">
        <v>2013</v>
      </c>
      <c r="C31" s="121">
        <v>3707</v>
      </c>
      <c r="D31" s="121">
        <v>24598</v>
      </c>
      <c r="E31" s="120">
        <v>0</v>
      </c>
      <c r="G31" s="52"/>
      <c r="H31" s="53"/>
      <c r="I31" s="53"/>
      <c r="J31" s="53"/>
    </row>
    <row r="32" spans="2:20" x14ac:dyDescent="0.25">
      <c r="B32" s="120">
        <v>2014</v>
      </c>
      <c r="C32" s="121">
        <v>3925</v>
      </c>
      <c r="D32" s="121">
        <v>21817</v>
      </c>
      <c r="E32" s="120">
        <v>0</v>
      </c>
      <c r="G32" s="52"/>
      <c r="H32" s="53"/>
      <c r="I32" s="53"/>
      <c r="J32" s="53"/>
    </row>
    <row r="33" spans="2:20" x14ac:dyDescent="0.25">
      <c r="B33" s="120">
        <v>2015</v>
      </c>
      <c r="C33" s="121">
        <v>3933.7000000000003</v>
      </c>
      <c r="D33" s="121">
        <v>19701.3</v>
      </c>
      <c r="E33" s="121">
        <v>1480.8</v>
      </c>
      <c r="G33" s="52"/>
      <c r="H33" s="53"/>
      <c r="I33" s="53"/>
      <c r="J33" s="53"/>
    </row>
    <row r="34" spans="2:20" x14ac:dyDescent="0.25">
      <c r="B34" s="120">
        <v>2016</v>
      </c>
      <c r="C34" s="121">
        <v>2862.5000000000005</v>
      </c>
      <c r="D34" s="121">
        <v>15201</v>
      </c>
      <c r="E34" s="121">
        <v>1099.8</v>
      </c>
      <c r="G34" s="52"/>
      <c r="H34" s="53"/>
      <c r="I34" s="53"/>
      <c r="J34" s="53"/>
    </row>
    <row r="35" spans="2:20" x14ac:dyDescent="0.25">
      <c r="B35" s="120">
        <v>2017</v>
      </c>
      <c r="C35" s="121">
        <v>3169</v>
      </c>
      <c r="D35" s="121">
        <v>32169.500000000033</v>
      </c>
      <c r="E35" s="121">
        <v>1221</v>
      </c>
      <c r="G35" s="52"/>
      <c r="H35" s="53"/>
      <c r="I35" s="53"/>
      <c r="J35" s="53"/>
    </row>
    <row r="36" spans="2:20" x14ac:dyDescent="0.25">
      <c r="B36" s="120">
        <v>2018</v>
      </c>
      <c r="C36" s="121">
        <v>4719.6000000000004</v>
      </c>
      <c r="D36" s="121">
        <v>36155</v>
      </c>
      <c r="E36" s="121">
        <v>1488</v>
      </c>
      <c r="G36" s="52"/>
      <c r="H36" s="53"/>
      <c r="I36" s="53"/>
      <c r="J36" s="53"/>
    </row>
    <row r="37" spans="2:20" x14ac:dyDescent="0.25">
      <c r="B37" s="120">
        <v>2019</v>
      </c>
      <c r="C37" s="121">
        <v>5030.5</v>
      </c>
      <c r="D37" s="121">
        <v>15052.1</v>
      </c>
      <c r="E37" s="121">
        <v>853</v>
      </c>
      <c r="G37" s="52"/>
      <c r="H37" s="53"/>
      <c r="I37" s="53"/>
      <c r="J37" s="53"/>
    </row>
    <row r="38" spans="2:20" x14ac:dyDescent="0.25">
      <c r="B38" s="120">
        <v>2020</v>
      </c>
      <c r="C38" s="36">
        <v>31168.7</v>
      </c>
      <c r="D38" s="36">
        <v>13720.099999999999</v>
      </c>
      <c r="E38" s="121">
        <v>1170</v>
      </c>
      <c r="G38" s="52"/>
      <c r="H38" s="53"/>
      <c r="I38" s="53"/>
      <c r="J38" s="53"/>
    </row>
    <row r="39" spans="2:20" x14ac:dyDescent="0.25">
      <c r="B39" s="120">
        <v>2021</v>
      </c>
      <c r="C39" s="36">
        <v>22242.5</v>
      </c>
      <c r="D39" s="36">
        <v>14592</v>
      </c>
      <c r="E39" s="121">
        <v>1218.7666666666667</v>
      </c>
      <c r="F39" s="25"/>
      <c r="G39" s="52"/>
      <c r="H39" s="53"/>
      <c r="I39" s="53"/>
      <c r="J39" s="53"/>
    </row>
    <row r="41" spans="2:20" x14ac:dyDescent="0.25">
      <c r="B41" s="1" t="s">
        <v>13</v>
      </c>
    </row>
    <row r="42" spans="2:20" x14ac:dyDescent="0.25">
      <c r="B42" s="1" t="s">
        <v>14</v>
      </c>
    </row>
    <row r="46" spans="2:20" x14ac:dyDescent="0.25">
      <c r="M46" s="75"/>
      <c r="N46" s="75"/>
      <c r="O46" s="75"/>
      <c r="P46" s="75"/>
      <c r="Q46" s="75"/>
      <c r="R46" s="75"/>
      <c r="S46" s="75"/>
      <c r="T46" s="75"/>
    </row>
    <row r="47" spans="2:20" x14ac:dyDescent="0.25">
      <c r="M47" s="75"/>
      <c r="N47" s="75"/>
      <c r="O47" s="75"/>
      <c r="P47" s="75"/>
      <c r="Q47" s="75"/>
      <c r="R47" s="75"/>
      <c r="S47" s="75"/>
      <c r="T47" s="75"/>
    </row>
    <row r="48" spans="2:20" x14ac:dyDescent="0.25">
      <c r="M48" s="75"/>
      <c r="N48" s="75"/>
      <c r="O48" s="75"/>
      <c r="P48" s="75"/>
      <c r="Q48" s="75"/>
      <c r="R48" s="75"/>
      <c r="S48" s="75"/>
      <c r="T48" s="75"/>
    </row>
    <row r="49" spans="13:20" x14ac:dyDescent="0.25">
      <c r="M49" s="75"/>
      <c r="N49" s="75"/>
      <c r="O49" s="75"/>
      <c r="P49" s="75"/>
      <c r="Q49" s="75"/>
      <c r="R49" s="75"/>
      <c r="S49" s="75"/>
      <c r="T49" s="75"/>
    </row>
    <row r="71" spans="7:7" ht="19.5" customHeight="1" x14ac:dyDescent="0.25">
      <c r="G71" s="1" t="s">
        <v>15</v>
      </c>
    </row>
    <row r="72" spans="7:7" ht="19.5" customHeight="1" x14ac:dyDescent="0.25">
      <c r="G72" s="1" t="s">
        <v>11</v>
      </c>
    </row>
  </sheetData>
  <mergeCells count="1">
    <mergeCell ref="M46:T49"/>
  </mergeCell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Q44"/>
  <sheetViews>
    <sheetView workbookViewId="0">
      <selection activeCell="J39" sqref="J39:Q44"/>
    </sheetView>
  </sheetViews>
  <sheetFormatPr defaultColWidth="9.140625" defaultRowHeight="15" x14ac:dyDescent="0.25"/>
  <cols>
    <col min="1" max="1" width="2.140625" style="1" customWidth="1"/>
    <col min="2" max="2" width="9.140625" style="1"/>
    <col min="3" max="4" width="14.5703125" style="1" customWidth="1"/>
    <col min="5" max="5" width="9.140625" style="1"/>
    <col min="6" max="6" width="7.85546875" style="1" customWidth="1"/>
    <col min="7" max="7" width="14.7109375" style="1" customWidth="1"/>
    <col min="8" max="8" width="17.140625" style="1" customWidth="1"/>
    <col min="9" max="16384" width="9.140625" style="1"/>
  </cols>
  <sheetData>
    <row r="1" spans="2:17" ht="29.25" customHeight="1" x14ac:dyDescent="0.25">
      <c r="B1" s="3" t="s">
        <v>43</v>
      </c>
    </row>
    <row r="2" spans="2:17" ht="32.25" customHeight="1" x14ac:dyDescent="0.25">
      <c r="B2" s="114" t="s">
        <v>0</v>
      </c>
      <c r="C2" s="115" t="s">
        <v>17</v>
      </c>
      <c r="D2" s="115" t="s">
        <v>44</v>
      </c>
      <c r="F2" s="130" t="s">
        <v>58</v>
      </c>
      <c r="G2" s="119" t="s">
        <v>17</v>
      </c>
      <c r="H2" s="134" t="s">
        <v>44</v>
      </c>
    </row>
    <row r="3" spans="2:17" x14ac:dyDescent="0.25">
      <c r="B3" s="123">
        <v>2006</v>
      </c>
      <c r="C3" s="142">
        <v>35331378.638929471</v>
      </c>
      <c r="D3" s="142">
        <v>53505.775656000005</v>
      </c>
      <c r="F3" s="125" t="s">
        <v>66</v>
      </c>
      <c r="G3" s="124">
        <v>29791053</v>
      </c>
      <c r="H3" s="126">
        <v>140012</v>
      </c>
    </row>
    <row r="4" spans="2:17" x14ac:dyDescent="0.25">
      <c r="B4" s="123">
        <v>2007</v>
      </c>
      <c r="C4" s="142">
        <v>36052563.435212776</v>
      </c>
      <c r="D4" s="142">
        <v>71570.963043000011</v>
      </c>
      <c r="F4" s="125" t="s">
        <v>65</v>
      </c>
      <c r="G4" s="124">
        <v>29871064</v>
      </c>
      <c r="H4" s="126">
        <v>112535</v>
      </c>
    </row>
    <row r="5" spans="2:17" x14ac:dyDescent="0.25">
      <c r="B5" s="123">
        <v>2008</v>
      </c>
      <c r="C5" s="142">
        <v>34642773.149822213</v>
      </c>
      <c r="D5" s="142">
        <v>93221.396445000006</v>
      </c>
      <c r="F5" s="125" t="s">
        <v>67</v>
      </c>
      <c r="G5" s="124">
        <v>29815026</v>
      </c>
      <c r="H5" s="126">
        <v>102918</v>
      </c>
    </row>
    <row r="6" spans="2:17" x14ac:dyDescent="0.25">
      <c r="B6" s="123">
        <v>2009</v>
      </c>
      <c r="C6" s="142">
        <v>34845939.508589834</v>
      </c>
      <c r="D6" s="142">
        <v>97587.091805999997</v>
      </c>
      <c r="F6" s="125" t="s">
        <v>68</v>
      </c>
      <c r="G6" s="124">
        <v>31519676</v>
      </c>
      <c r="H6" s="126">
        <v>101556</v>
      </c>
    </row>
    <row r="7" spans="2:17" x14ac:dyDescent="0.25">
      <c r="B7" s="123">
        <v>2010</v>
      </c>
      <c r="C7" s="142">
        <v>35761299.128965639</v>
      </c>
      <c r="D7" s="142">
        <v>118748.07440899998</v>
      </c>
      <c r="F7" s="127" t="s">
        <v>69</v>
      </c>
      <c r="G7" s="128">
        <v>30082021</v>
      </c>
      <c r="H7" s="131">
        <v>97882</v>
      </c>
    </row>
    <row r="8" spans="2:17" x14ac:dyDescent="0.25">
      <c r="B8" s="123">
        <v>2011</v>
      </c>
      <c r="C8" s="142">
        <v>35650752.016223624</v>
      </c>
      <c r="D8" s="142">
        <v>97877.229340999998</v>
      </c>
      <c r="F8" s="52"/>
      <c r="G8" s="53"/>
      <c r="H8" s="53"/>
    </row>
    <row r="9" spans="2:17" x14ac:dyDescent="0.25">
      <c r="B9" s="123">
        <v>2012</v>
      </c>
      <c r="C9" s="142">
        <v>35703034.099019751</v>
      </c>
      <c r="D9" s="142">
        <v>107840.49266199999</v>
      </c>
      <c r="F9" s="52"/>
    </row>
    <row r="10" spans="2:17" x14ac:dyDescent="0.25">
      <c r="B10" s="123">
        <v>2013</v>
      </c>
      <c r="C10" s="142">
        <v>35892396.881953992</v>
      </c>
      <c r="D10" s="142">
        <v>137531.92853100001</v>
      </c>
      <c r="F10" s="52"/>
    </row>
    <row r="11" spans="2:17" x14ac:dyDescent="0.25">
      <c r="B11" s="123">
        <v>2014</v>
      </c>
      <c r="C11" s="142">
        <v>35102669.626567625</v>
      </c>
      <c r="D11" s="142">
        <v>135224.89653699999</v>
      </c>
      <c r="F11" s="52"/>
      <c r="G11" s="53"/>
      <c r="H11" s="53"/>
    </row>
    <row r="12" spans="2:17" x14ac:dyDescent="0.25">
      <c r="B12" s="123">
        <v>2015</v>
      </c>
      <c r="C12" s="142">
        <v>32997189.861509789</v>
      </c>
      <c r="D12" s="142">
        <v>128966.79789100001</v>
      </c>
      <c r="F12" s="52"/>
      <c r="G12" s="53"/>
      <c r="H12" s="53"/>
    </row>
    <row r="13" spans="2:17" x14ac:dyDescent="0.25">
      <c r="B13" s="123">
        <v>2016</v>
      </c>
      <c r="C13" s="142">
        <v>34446351.363770001</v>
      </c>
      <c r="D13" s="142">
        <v>128317.31765500001</v>
      </c>
      <c r="F13" s="52"/>
      <c r="G13" s="53"/>
      <c r="H13" s="53"/>
    </row>
    <row r="14" spans="2:17" x14ac:dyDescent="0.25">
      <c r="B14" s="123">
        <v>2017</v>
      </c>
      <c r="C14" s="142">
        <v>33951084.305876002</v>
      </c>
      <c r="D14" s="142">
        <v>104979.196023</v>
      </c>
      <c r="F14" s="52"/>
      <c r="G14" s="53"/>
      <c r="H14" s="53"/>
    </row>
    <row r="15" spans="2:17" x14ac:dyDescent="0.25">
      <c r="B15" s="123">
        <v>2018</v>
      </c>
      <c r="C15" s="142">
        <v>35375563.747146994</v>
      </c>
      <c r="D15" s="142">
        <v>102558.06554399998</v>
      </c>
      <c r="F15" s="52"/>
      <c r="G15" s="53"/>
      <c r="H15" s="53"/>
    </row>
    <row r="16" spans="2:17" x14ac:dyDescent="0.25">
      <c r="B16" s="123">
        <v>2019</v>
      </c>
      <c r="C16" s="142">
        <v>31327925.966339994</v>
      </c>
      <c r="D16" s="142">
        <v>138872.16729199997</v>
      </c>
      <c r="F16" s="52"/>
      <c r="G16" s="53"/>
      <c r="H16" s="53"/>
      <c r="J16" s="75"/>
      <c r="K16" s="75"/>
      <c r="L16" s="75"/>
      <c r="M16" s="75"/>
      <c r="N16" s="75"/>
      <c r="O16" s="75"/>
      <c r="P16" s="75"/>
      <c r="Q16" s="75"/>
    </row>
    <row r="17" spans="2:17" x14ac:dyDescent="0.25">
      <c r="B17" s="123">
        <v>2020</v>
      </c>
      <c r="C17" s="142">
        <v>29691968</v>
      </c>
      <c r="D17" s="142">
        <v>96682</v>
      </c>
      <c r="G17" s="25"/>
      <c r="H17" s="25"/>
      <c r="J17" s="75"/>
      <c r="K17" s="75"/>
      <c r="L17" s="75"/>
      <c r="M17" s="75"/>
      <c r="N17" s="75"/>
      <c r="O17" s="75"/>
      <c r="P17" s="75"/>
      <c r="Q17" s="75"/>
    </row>
    <row r="18" spans="2:17" x14ac:dyDescent="0.25">
      <c r="B18" s="123">
        <v>2021</v>
      </c>
      <c r="C18" s="142">
        <v>30811974</v>
      </c>
      <c r="D18" s="142">
        <v>95450</v>
      </c>
      <c r="G18" s="25"/>
      <c r="H18" s="25"/>
      <c r="J18" s="75"/>
      <c r="K18" s="75"/>
      <c r="L18" s="75"/>
      <c r="M18" s="75"/>
      <c r="N18" s="75"/>
      <c r="O18" s="75"/>
      <c r="P18" s="75"/>
      <c r="Q18" s="75"/>
    </row>
    <row r="19" spans="2:17" x14ac:dyDescent="0.25">
      <c r="G19" s="25"/>
      <c r="H19" s="25"/>
      <c r="J19" s="75"/>
      <c r="K19" s="75"/>
      <c r="L19" s="75"/>
      <c r="M19" s="75"/>
      <c r="N19" s="75"/>
      <c r="O19" s="75"/>
      <c r="P19" s="75"/>
      <c r="Q19" s="75"/>
    </row>
    <row r="20" spans="2:17" x14ac:dyDescent="0.25">
      <c r="J20" s="75"/>
      <c r="K20" s="75"/>
      <c r="L20" s="75"/>
      <c r="M20" s="75"/>
      <c r="N20" s="75"/>
      <c r="O20" s="75"/>
      <c r="P20" s="75"/>
      <c r="Q20" s="75"/>
    </row>
    <row r="21" spans="2:17" x14ac:dyDescent="0.25">
      <c r="J21" s="75"/>
      <c r="K21" s="75"/>
      <c r="L21" s="75"/>
      <c r="M21" s="75"/>
      <c r="N21" s="75"/>
      <c r="O21" s="75"/>
      <c r="P21" s="75"/>
      <c r="Q21" s="75"/>
    </row>
    <row r="39" spans="10:17" x14ac:dyDescent="0.25">
      <c r="J39" s="75"/>
      <c r="K39" s="75"/>
      <c r="L39" s="75"/>
      <c r="M39" s="75"/>
      <c r="N39" s="75"/>
      <c r="O39" s="75"/>
      <c r="P39" s="75"/>
      <c r="Q39" s="75"/>
    </row>
    <row r="40" spans="10:17" x14ac:dyDescent="0.25">
      <c r="J40" s="75"/>
      <c r="K40" s="75"/>
      <c r="L40" s="75"/>
      <c r="M40" s="75"/>
      <c r="N40" s="75"/>
      <c r="O40" s="75"/>
      <c r="P40" s="75"/>
      <c r="Q40" s="75"/>
    </row>
    <row r="41" spans="10:17" x14ac:dyDescent="0.25">
      <c r="J41" s="75"/>
      <c r="K41" s="75"/>
      <c r="L41" s="75"/>
      <c r="M41" s="75"/>
      <c r="N41" s="75"/>
      <c r="O41" s="75"/>
      <c r="P41" s="75"/>
      <c r="Q41" s="75"/>
    </row>
    <row r="42" spans="10:17" x14ac:dyDescent="0.25">
      <c r="J42" s="75"/>
      <c r="K42" s="75"/>
      <c r="L42" s="75"/>
      <c r="M42" s="75"/>
      <c r="N42" s="75"/>
      <c r="O42" s="75"/>
      <c r="P42" s="75"/>
      <c r="Q42" s="75"/>
    </row>
    <row r="43" spans="10:17" x14ac:dyDescent="0.25">
      <c r="J43" s="75"/>
      <c r="K43" s="75"/>
      <c r="L43" s="75"/>
      <c r="M43" s="75"/>
      <c r="N43" s="75"/>
      <c r="O43" s="75"/>
      <c r="P43" s="75"/>
      <c r="Q43" s="75"/>
    </row>
    <row r="44" spans="10:17" x14ac:dyDescent="0.25">
      <c r="J44" s="75"/>
      <c r="K44" s="75"/>
      <c r="L44" s="75"/>
      <c r="M44" s="75"/>
      <c r="N44" s="75"/>
      <c r="O44" s="75"/>
      <c r="P44" s="75"/>
      <c r="Q44" s="75"/>
    </row>
  </sheetData>
  <mergeCells count="2">
    <mergeCell ref="J16:Q21"/>
    <mergeCell ref="J39:Q44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P42"/>
  <sheetViews>
    <sheetView workbookViewId="0">
      <selection activeCell="J39" sqref="J39:P42"/>
    </sheetView>
  </sheetViews>
  <sheetFormatPr defaultColWidth="9.140625" defaultRowHeight="15" x14ac:dyDescent="0.25"/>
  <cols>
    <col min="1" max="1" width="3" style="1" customWidth="1"/>
    <col min="2" max="2" width="6.42578125" style="1" customWidth="1"/>
    <col min="3" max="3" width="12.7109375" style="1" customWidth="1"/>
    <col min="4" max="4" width="13.140625" style="1" customWidth="1"/>
    <col min="5" max="5" width="9.140625" style="1"/>
    <col min="6" max="6" width="8.42578125" style="1" customWidth="1"/>
    <col min="7" max="7" width="13.85546875" style="1" customWidth="1"/>
    <col min="8" max="8" width="15.140625" style="1" customWidth="1"/>
    <col min="9" max="16384" width="9.140625" style="1"/>
  </cols>
  <sheetData>
    <row r="1" spans="2:16" ht="27.75" customHeight="1" x14ac:dyDescent="0.25">
      <c r="B1" s="3" t="s">
        <v>45</v>
      </c>
    </row>
    <row r="2" spans="2:16" ht="30" x14ac:dyDescent="0.25">
      <c r="B2" s="114" t="s">
        <v>0</v>
      </c>
      <c r="C2" s="115" t="s">
        <v>17</v>
      </c>
      <c r="D2" s="115" t="s">
        <v>44</v>
      </c>
      <c r="F2" s="130" t="s">
        <v>58</v>
      </c>
      <c r="G2" s="132" t="s">
        <v>17</v>
      </c>
      <c r="H2" s="133" t="s">
        <v>44</v>
      </c>
    </row>
    <row r="3" spans="2:16" x14ac:dyDescent="0.25">
      <c r="B3" s="123">
        <v>2006</v>
      </c>
      <c r="C3" s="142">
        <v>8651990.6203349996</v>
      </c>
      <c r="D3" s="142">
        <v>113514.26422600001</v>
      </c>
      <c r="F3" s="125" t="s">
        <v>66</v>
      </c>
      <c r="G3" s="124">
        <v>8427548</v>
      </c>
      <c r="H3" s="126">
        <v>132632</v>
      </c>
    </row>
    <row r="4" spans="2:16" x14ac:dyDescent="0.25">
      <c r="B4" s="123">
        <v>2007</v>
      </c>
      <c r="C4" s="142">
        <v>9142537.9952559993</v>
      </c>
      <c r="D4" s="142">
        <v>127693.881389</v>
      </c>
      <c r="F4" s="125" t="s">
        <v>65</v>
      </c>
      <c r="G4" s="124">
        <v>8146421</v>
      </c>
      <c r="H4" s="126">
        <v>144911</v>
      </c>
    </row>
    <row r="5" spans="2:16" x14ac:dyDescent="0.25">
      <c r="B5" s="123">
        <v>2008</v>
      </c>
      <c r="C5" s="142">
        <v>8953184.9259099998</v>
      </c>
      <c r="D5" s="142">
        <v>140640.84456600001</v>
      </c>
      <c r="F5" s="125" t="s">
        <v>67</v>
      </c>
      <c r="G5" s="124">
        <v>7206962</v>
      </c>
      <c r="H5" s="126">
        <v>127443</v>
      </c>
    </row>
    <row r="6" spans="2:16" x14ac:dyDescent="0.25">
      <c r="B6" s="123">
        <v>2009</v>
      </c>
      <c r="C6" s="142">
        <v>7664683.4549619984</v>
      </c>
      <c r="D6" s="142">
        <v>137215.30603899999</v>
      </c>
      <c r="F6" s="125" t="s">
        <v>68</v>
      </c>
      <c r="G6" s="124">
        <v>7078395</v>
      </c>
      <c r="H6" s="126">
        <v>144012</v>
      </c>
    </row>
    <row r="7" spans="2:16" x14ac:dyDescent="0.25">
      <c r="B7" s="123">
        <v>2010</v>
      </c>
      <c r="C7" s="142">
        <v>8223468.6183439987</v>
      </c>
      <c r="D7" s="142">
        <v>137280.92679</v>
      </c>
      <c r="F7" s="127" t="s">
        <v>69</v>
      </c>
      <c r="G7" s="128">
        <v>7218879</v>
      </c>
      <c r="H7" s="131">
        <v>154098</v>
      </c>
    </row>
    <row r="8" spans="2:16" x14ac:dyDescent="0.25">
      <c r="B8" s="123">
        <v>2011</v>
      </c>
      <c r="C8" s="142">
        <v>8807754.3621579986</v>
      </c>
      <c r="D8" s="142">
        <v>125052.85167800001</v>
      </c>
      <c r="F8" s="54"/>
      <c r="G8" s="55"/>
      <c r="H8" s="55"/>
    </row>
    <row r="9" spans="2:16" x14ac:dyDescent="0.25">
      <c r="B9" s="123">
        <v>2012</v>
      </c>
      <c r="C9" s="142">
        <v>8777323.0536079984</v>
      </c>
      <c r="D9" s="142">
        <v>109188.108081</v>
      </c>
      <c r="F9" s="53"/>
      <c r="G9" s="67"/>
      <c r="H9" s="67"/>
    </row>
    <row r="10" spans="2:16" x14ac:dyDescent="0.25">
      <c r="B10" s="123">
        <v>2013</v>
      </c>
      <c r="C10" s="142">
        <v>8670258.2040910013</v>
      </c>
      <c r="D10" s="142">
        <v>142467.15371300001</v>
      </c>
      <c r="F10" s="52"/>
    </row>
    <row r="11" spans="2:16" x14ac:dyDescent="0.25">
      <c r="B11" s="123">
        <v>2014</v>
      </c>
      <c r="C11" s="142">
        <v>8397895.4011359997</v>
      </c>
      <c r="D11" s="142">
        <v>162943.02821699998</v>
      </c>
      <c r="F11" s="52"/>
      <c r="G11" s="53"/>
      <c r="H11" s="53"/>
    </row>
    <row r="12" spans="2:16" x14ac:dyDescent="0.25">
      <c r="B12" s="123">
        <v>2015</v>
      </c>
      <c r="C12" s="142">
        <v>8747795.613923002</v>
      </c>
      <c r="D12" s="142">
        <v>154771.85987300001</v>
      </c>
      <c r="F12" s="52"/>
      <c r="G12" s="53"/>
      <c r="H12" s="53"/>
    </row>
    <row r="13" spans="2:16" x14ac:dyDescent="0.25">
      <c r="B13" s="123">
        <v>2016</v>
      </c>
      <c r="C13" s="142">
        <v>8045476.1733039999</v>
      </c>
      <c r="D13" s="142">
        <v>124285.01673600002</v>
      </c>
      <c r="F13" s="52"/>
      <c r="G13" s="53"/>
      <c r="H13" s="53"/>
    </row>
    <row r="14" spans="2:16" x14ac:dyDescent="0.25">
      <c r="B14" s="123">
        <v>2017</v>
      </c>
      <c r="C14" s="142">
        <v>8225164.5097610001</v>
      </c>
      <c r="D14" s="142">
        <v>117240.04416200001</v>
      </c>
      <c r="F14" s="52"/>
      <c r="G14" s="53"/>
      <c r="H14" s="53"/>
    </row>
    <row r="15" spans="2:16" x14ac:dyDescent="0.25">
      <c r="B15" s="123">
        <v>2018</v>
      </c>
      <c r="C15" s="142">
        <v>8376127.5976650007</v>
      </c>
      <c r="D15" s="142">
        <v>140995.64541800003</v>
      </c>
      <c r="F15" s="52"/>
      <c r="G15" s="53"/>
      <c r="H15" s="53"/>
    </row>
    <row r="16" spans="2:16" ht="17.25" customHeight="1" x14ac:dyDescent="0.25">
      <c r="B16" s="123">
        <v>2019</v>
      </c>
      <c r="C16" s="142">
        <v>7940108.0102220001</v>
      </c>
      <c r="D16" s="142">
        <v>141931.99255899998</v>
      </c>
      <c r="F16" s="52"/>
      <c r="G16" s="53"/>
      <c r="H16" s="53"/>
      <c r="J16" s="75"/>
      <c r="K16" s="75"/>
      <c r="L16" s="75"/>
      <c r="M16" s="75"/>
      <c r="N16" s="75"/>
      <c r="O16" s="75"/>
      <c r="P16" s="75"/>
    </row>
    <row r="17" spans="2:16" x14ac:dyDescent="0.25">
      <c r="B17" s="123">
        <v>2020</v>
      </c>
      <c r="C17" s="142">
        <v>6748056</v>
      </c>
      <c r="D17" s="142">
        <v>128436</v>
      </c>
      <c r="F17" s="52"/>
      <c r="G17" s="53"/>
      <c r="H17" s="53"/>
      <c r="J17" s="75"/>
      <c r="K17" s="75"/>
      <c r="L17" s="75"/>
      <c r="M17" s="75"/>
      <c r="N17" s="75"/>
      <c r="O17" s="75"/>
      <c r="P17" s="75"/>
    </row>
    <row r="18" spans="2:16" x14ac:dyDescent="0.25">
      <c r="B18" s="123">
        <v>2021</v>
      </c>
      <c r="C18" s="142">
        <v>7219049</v>
      </c>
      <c r="D18" s="142">
        <v>141027</v>
      </c>
      <c r="F18" s="52"/>
      <c r="G18" s="53"/>
      <c r="J18" s="75"/>
      <c r="K18" s="75"/>
      <c r="L18" s="75"/>
      <c r="M18" s="75"/>
      <c r="N18" s="75"/>
      <c r="O18" s="75"/>
      <c r="P18" s="75"/>
    </row>
    <row r="19" spans="2:16" x14ac:dyDescent="0.25">
      <c r="J19" s="75"/>
      <c r="K19" s="75"/>
      <c r="L19" s="75"/>
      <c r="M19" s="75"/>
      <c r="N19" s="75"/>
      <c r="O19" s="75"/>
      <c r="P19" s="75"/>
    </row>
    <row r="39" spans="10:16" x14ac:dyDescent="0.25">
      <c r="J39" s="75"/>
      <c r="K39" s="75"/>
      <c r="L39" s="75"/>
      <c r="M39" s="75"/>
      <c r="N39" s="75"/>
      <c r="O39" s="75"/>
      <c r="P39" s="75"/>
    </row>
    <row r="40" spans="10:16" x14ac:dyDescent="0.25">
      <c r="J40" s="75"/>
      <c r="K40" s="75"/>
      <c r="L40" s="75"/>
      <c r="M40" s="75"/>
      <c r="N40" s="75"/>
      <c r="O40" s="75"/>
      <c r="P40" s="75"/>
    </row>
    <row r="41" spans="10:16" x14ac:dyDescent="0.25">
      <c r="J41" s="75"/>
      <c r="K41" s="75"/>
      <c r="L41" s="75"/>
      <c r="M41" s="75"/>
      <c r="N41" s="75"/>
      <c r="O41" s="75"/>
      <c r="P41" s="75"/>
    </row>
    <row r="42" spans="10:16" x14ac:dyDescent="0.25">
      <c r="J42" s="75"/>
      <c r="K42" s="75"/>
      <c r="L42" s="75"/>
      <c r="M42" s="75"/>
      <c r="N42" s="75"/>
      <c r="O42" s="75"/>
      <c r="P42" s="75"/>
    </row>
  </sheetData>
  <mergeCells count="2">
    <mergeCell ref="J16:P19"/>
    <mergeCell ref="J39:P42"/>
  </mergeCell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Q46"/>
  <sheetViews>
    <sheetView workbookViewId="0">
      <selection activeCell="G19" sqref="G19"/>
    </sheetView>
  </sheetViews>
  <sheetFormatPr defaultColWidth="9.140625" defaultRowHeight="15" x14ac:dyDescent="0.25"/>
  <cols>
    <col min="1" max="1" width="3.28515625" style="1" customWidth="1"/>
    <col min="2" max="2" width="9.140625" style="1"/>
    <col min="3" max="4" width="13.85546875" style="1" customWidth="1"/>
    <col min="5" max="5" width="9.140625" style="1"/>
    <col min="6" max="6" width="8.7109375" style="1" customWidth="1"/>
    <col min="7" max="7" width="13.7109375" style="1" customWidth="1"/>
    <col min="8" max="8" width="14.5703125" style="1" customWidth="1"/>
    <col min="9" max="16384" width="9.140625" style="1"/>
  </cols>
  <sheetData>
    <row r="1" spans="2:17" ht="30.75" customHeight="1" x14ac:dyDescent="0.25">
      <c r="B1" s="3" t="s">
        <v>46</v>
      </c>
    </row>
    <row r="2" spans="2:17" ht="30" x14ac:dyDescent="0.25">
      <c r="B2" s="114" t="s">
        <v>0</v>
      </c>
      <c r="C2" s="115" t="s">
        <v>17</v>
      </c>
      <c r="D2" s="115" t="s">
        <v>44</v>
      </c>
      <c r="F2" s="130" t="s">
        <v>58</v>
      </c>
      <c r="G2" s="119" t="s">
        <v>17</v>
      </c>
      <c r="H2" s="134" t="s">
        <v>44</v>
      </c>
    </row>
    <row r="3" spans="2:17" x14ac:dyDescent="0.25">
      <c r="B3" s="123">
        <v>2006</v>
      </c>
      <c r="C3" s="142">
        <v>15461446.350565203</v>
      </c>
      <c r="D3" s="142">
        <v>350547.17873500002</v>
      </c>
      <c r="F3" s="125" t="s">
        <v>66</v>
      </c>
      <c r="G3" s="124">
        <v>20004252</v>
      </c>
      <c r="H3" s="126">
        <v>477039</v>
      </c>
    </row>
    <row r="4" spans="2:17" x14ac:dyDescent="0.25">
      <c r="B4" s="123">
        <v>2007</v>
      </c>
      <c r="C4" s="142">
        <v>16622823.388466885</v>
      </c>
      <c r="D4" s="142">
        <v>430890.7454159999</v>
      </c>
      <c r="F4" s="125" t="s">
        <v>65</v>
      </c>
      <c r="G4" s="124">
        <v>19733153</v>
      </c>
      <c r="H4" s="126">
        <v>485330</v>
      </c>
    </row>
    <row r="5" spans="2:17" x14ac:dyDescent="0.25">
      <c r="B5" s="123">
        <v>2008</v>
      </c>
      <c r="C5" s="142">
        <v>18530206.627412789</v>
      </c>
      <c r="D5" s="142">
        <v>473343.09771200008</v>
      </c>
      <c r="F5" s="125" t="s">
        <v>67</v>
      </c>
      <c r="G5" s="124">
        <v>19357137</v>
      </c>
      <c r="H5" s="126">
        <v>474911</v>
      </c>
    </row>
    <row r="6" spans="2:17" x14ac:dyDescent="0.25">
      <c r="B6" s="123">
        <v>2009</v>
      </c>
      <c r="C6" s="142">
        <v>22313190.075536676</v>
      </c>
      <c r="D6" s="142">
        <v>532479.02862400003</v>
      </c>
      <c r="F6" s="127" t="s">
        <v>68</v>
      </c>
      <c r="G6" s="129">
        <v>19182578</v>
      </c>
      <c r="H6" s="131">
        <v>491708</v>
      </c>
    </row>
    <row r="7" spans="2:17" x14ac:dyDescent="0.25">
      <c r="B7" s="123">
        <v>2010</v>
      </c>
      <c r="C7" s="142">
        <v>22992565.136310972</v>
      </c>
      <c r="D7" s="142">
        <v>513508.74063900008</v>
      </c>
      <c r="F7" s="127" t="s">
        <v>69</v>
      </c>
      <c r="G7" s="128">
        <v>19008747</v>
      </c>
      <c r="H7" s="131">
        <v>481435</v>
      </c>
    </row>
    <row r="8" spans="2:17" x14ac:dyDescent="0.25">
      <c r="B8" s="123">
        <v>2011</v>
      </c>
      <c r="C8" s="142">
        <v>22721265.216233507</v>
      </c>
      <c r="D8" s="142">
        <v>469159.08082499995</v>
      </c>
    </row>
    <row r="9" spans="2:17" x14ac:dyDescent="0.25">
      <c r="B9" s="123">
        <v>2012</v>
      </c>
      <c r="C9" s="142">
        <v>22861759.175428305</v>
      </c>
      <c r="D9" s="142">
        <v>432784.17898000008</v>
      </c>
      <c r="G9" s="67"/>
      <c r="H9" s="67"/>
    </row>
    <row r="10" spans="2:17" x14ac:dyDescent="0.25">
      <c r="B10" s="123">
        <v>2013</v>
      </c>
      <c r="C10" s="142">
        <v>22723880.590063304</v>
      </c>
      <c r="D10" s="142">
        <v>505751.24210600014</v>
      </c>
    </row>
    <row r="11" spans="2:17" x14ac:dyDescent="0.25">
      <c r="B11" s="123">
        <v>2014</v>
      </c>
      <c r="C11" s="142">
        <v>22508232.163742729</v>
      </c>
      <c r="D11" s="142">
        <v>521244.55669099989</v>
      </c>
    </row>
    <row r="12" spans="2:17" x14ac:dyDescent="0.25">
      <c r="B12" s="123">
        <v>2015</v>
      </c>
      <c r="C12" s="142">
        <v>23228894.201691736</v>
      </c>
      <c r="D12" s="142">
        <v>500638.20136199996</v>
      </c>
    </row>
    <row r="13" spans="2:17" x14ac:dyDescent="0.25">
      <c r="B13" s="123">
        <v>2016</v>
      </c>
      <c r="C13" s="142">
        <v>22492760.513178997</v>
      </c>
      <c r="D13" s="142">
        <v>443467.9176419999</v>
      </c>
    </row>
    <row r="14" spans="2:17" x14ac:dyDescent="0.25">
      <c r="B14" s="123">
        <v>2017</v>
      </c>
      <c r="C14" s="142">
        <v>21741005.123289004</v>
      </c>
      <c r="D14" s="142">
        <v>456590.7103930001</v>
      </c>
    </row>
    <row r="15" spans="2:17" x14ac:dyDescent="0.25">
      <c r="B15" s="123">
        <v>2018</v>
      </c>
      <c r="C15" s="142">
        <v>21394591.232640002</v>
      </c>
      <c r="D15" s="142">
        <v>507316.45093499986</v>
      </c>
      <c r="J15" s="75"/>
      <c r="K15" s="75"/>
      <c r="L15" s="75"/>
      <c r="M15" s="75"/>
      <c r="N15" s="75"/>
      <c r="O15" s="75"/>
      <c r="P15" s="75"/>
      <c r="Q15" s="75"/>
    </row>
    <row r="16" spans="2:17" ht="15" customHeight="1" x14ac:dyDescent="0.25">
      <c r="B16" s="123">
        <v>2019</v>
      </c>
      <c r="C16" s="142">
        <v>20899795.302519001</v>
      </c>
      <c r="D16" s="142">
        <v>520094.56808899989</v>
      </c>
      <c r="J16" s="75"/>
      <c r="K16" s="75"/>
      <c r="L16" s="75"/>
      <c r="M16" s="75"/>
      <c r="N16" s="75"/>
      <c r="O16" s="75"/>
      <c r="P16" s="75"/>
      <c r="Q16" s="75"/>
    </row>
    <row r="17" spans="2:17" x14ac:dyDescent="0.25">
      <c r="B17" s="123">
        <v>2020</v>
      </c>
      <c r="C17" s="142">
        <v>19392175</v>
      </c>
      <c r="D17" s="142">
        <v>461452</v>
      </c>
      <c r="J17" s="75"/>
      <c r="K17" s="75"/>
      <c r="L17" s="75"/>
      <c r="M17" s="75"/>
      <c r="N17" s="75"/>
      <c r="O17" s="75"/>
      <c r="P17" s="75"/>
      <c r="Q17" s="75"/>
    </row>
    <row r="18" spans="2:17" x14ac:dyDescent="0.25">
      <c r="B18" s="123">
        <v>2021</v>
      </c>
      <c r="C18" s="142">
        <v>19013183</v>
      </c>
      <c r="D18" s="142">
        <v>479220</v>
      </c>
      <c r="J18" s="75"/>
      <c r="K18" s="75"/>
      <c r="L18" s="75"/>
      <c r="M18" s="75"/>
      <c r="N18" s="75"/>
      <c r="O18" s="75"/>
      <c r="P18" s="75"/>
      <c r="Q18" s="75"/>
    </row>
    <row r="19" spans="2:17" x14ac:dyDescent="0.25">
      <c r="J19" s="75"/>
      <c r="K19" s="75"/>
      <c r="L19" s="75"/>
      <c r="M19" s="75"/>
      <c r="N19" s="75"/>
      <c r="O19" s="75"/>
      <c r="P19" s="75"/>
      <c r="Q19" s="75"/>
    </row>
    <row r="20" spans="2:17" x14ac:dyDescent="0.25">
      <c r="J20" s="75"/>
      <c r="K20" s="75"/>
      <c r="L20" s="75"/>
      <c r="M20" s="75"/>
      <c r="N20" s="75"/>
      <c r="O20" s="75"/>
      <c r="P20" s="75"/>
      <c r="Q20" s="75"/>
    </row>
    <row r="41" spans="10:17" x14ac:dyDescent="0.25">
      <c r="J41" s="75"/>
      <c r="K41" s="75"/>
      <c r="L41" s="75"/>
      <c r="M41" s="75"/>
      <c r="N41" s="75"/>
      <c r="O41" s="75"/>
      <c r="P41" s="75"/>
      <c r="Q41" s="75"/>
    </row>
    <row r="42" spans="10:17" x14ac:dyDescent="0.25">
      <c r="J42" s="75"/>
      <c r="K42" s="75"/>
      <c r="L42" s="75"/>
      <c r="M42" s="75"/>
      <c r="N42" s="75"/>
      <c r="O42" s="75"/>
      <c r="P42" s="75"/>
      <c r="Q42" s="75"/>
    </row>
    <row r="43" spans="10:17" x14ac:dyDescent="0.25">
      <c r="J43" s="75"/>
      <c r="K43" s="75"/>
      <c r="L43" s="75"/>
      <c r="M43" s="75"/>
      <c r="N43" s="75"/>
      <c r="O43" s="75"/>
      <c r="P43" s="75"/>
      <c r="Q43" s="75"/>
    </row>
    <row r="44" spans="10:17" x14ac:dyDescent="0.25">
      <c r="J44" s="75"/>
      <c r="K44" s="75"/>
      <c r="L44" s="75"/>
      <c r="M44" s="75"/>
      <c r="N44" s="75"/>
      <c r="O44" s="75"/>
      <c r="P44" s="75"/>
      <c r="Q44" s="75"/>
    </row>
    <row r="45" spans="10:17" x14ac:dyDescent="0.25">
      <c r="J45" s="75"/>
      <c r="K45" s="75"/>
      <c r="L45" s="75"/>
      <c r="M45" s="75"/>
      <c r="N45" s="75"/>
      <c r="O45" s="75"/>
      <c r="P45" s="75"/>
      <c r="Q45" s="75"/>
    </row>
    <row r="46" spans="10:17" x14ac:dyDescent="0.25">
      <c r="J46" s="75"/>
      <c r="K46" s="75"/>
      <c r="L46" s="75"/>
      <c r="M46" s="75"/>
      <c r="N46" s="75"/>
      <c r="O46" s="75"/>
      <c r="P46" s="75"/>
      <c r="Q46" s="75"/>
    </row>
  </sheetData>
  <mergeCells count="2">
    <mergeCell ref="J15:Q20"/>
    <mergeCell ref="J41:Q46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51"/>
  <sheetViews>
    <sheetView zoomScaleNormal="100" workbookViewId="0">
      <selection activeCell="M20" sqref="M20"/>
    </sheetView>
  </sheetViews>
  <sheetFormatPr defaultColWidth="9.140625" defaultRowHeight="15" x14ac:dyDescent="0.25"/>
  <cols>
    <col min="1" max="1" width="3.28515625" style="1" customWidth="1"/>
    <col min="2" max="2" width="9.140625" style="1"/>
    <col min="3" max="6" width="16.42578125" style="1" customWidth="1"/>
    <col min="7" max="7" width="14.85546875" style="1" customWidth="1"/>
    <col min="8" max="8" width="9.140625" style="1"/>
    <col min="9" max="9" width="9.7109375" style="1" customWidth="1"/>
    <col min="10" max="10" width="17.85546875" style="1" customWidth="1"/>
    <col min="11" max="11" width="14.28515625" style="1" customWidth="1"/>
    <col min="12" max="12" width="19.5703125" style="1" customWidth="1"/>
    <col min="13" max="13" width="16" style="1" customWidth="1"/>
    <col min="14" max="14" width="14.5703125" style="1" customWidth="1"/>
    <col min="15" max="15" width="12.7109375" style="1" customWidth="1"/>
    <col min="16" max="16" width="11" style="1" bestFit="1" customWidth="1"/>
    <col min="17" max="16384" width="9.140625" style="1"/>
  </cols>
  <sheetData>
    <row r="1" spans="1:14" ht="15.75" x14ac:dyDescent="0.25">
      <c r="A1" s="17"/>
      <c r="B1" s="18" t="s">
        <v>24</v>
      </c>
      <c r="C1" s="17"/>
      <c r="D1" s="17"/>
      <c r="E1" s="17"/>
      <c r="F1" s="17"/>
      <c r="G1" s="17"/>
    </row>
    <row r="2" spans="1:14" ht="15.75" customHeight="1" x14ac:dyDescent="0.25">
      <c r="A2" s="17"/>
      <c r="B2" s="19"/>
      <c r="C2" s="19"/>
      <c r="D2" s="19"/>
      <c r="E2" s="19"/>
      <c r="F2" s="17"/>
      <c r="G2" s="17"/>
      <c r="I2" s="72"/>
      <c r="J2" s="72"/>
      <c r="K2" s="72"/>
      <c r="L2" s="72"/>
      <c r="M2" s="72"/>
      <c r="N2" s="93"/>
    </row>
    <row r="3" spans="1:14" ht="30" x14ac:dyDescent="0.25">
      <c r="A3" s="17"/>
      <c r="B3" s="16" t="s">
        <v>57</v>
      </c>
      <c r="C3" s="20" t="s">
        <v>49</v>
      </c>
      <c r="D3" s="21" t="s">
        <v>20</v>
      </c>
      <c r="E3" s="16" t="s">
        <v>21</v>
      </c>
      <c r="F3" s="16" t="s">
        <v>4</v>
      </c>
      <c r="G3" s="38"/>
      <c r="H3" s="17"/>
      <c r="I3" s="45" t="s">
        <v>58</v>
      </c>
      <c r="J3" s="46" t="s">
        <v>49</v>
      </c>
      <c r="K3" s="47" t="s">
        <v>20</v>
      </c>
      <c r="L3" s="48" t="s">
        <v>21</v>
      </c>
      <c r="M3" s="94" t="s">
        <v>4</v>
      </c>
      <c r="N3" s="95"/>
    </row>
    <row r="4" spans="1:14" x14ac:dyDescent="0.25">
      <c r="A4" s="17"/>
      <c r="B4" s="34">
        <v>2006</v>
      </c>
      <c r="C4" s="35">
        <v>109684728.02400972</v>
      </c>
      <c r="D4" s="35">
        <v>29304718</v>
      </c>
      <c r="E4" s="35">
        <v>96237363</v>
      </c>
      <c r="F4" s="35">
        <v>5032601</v>
      </c>
      <c r="G4" s="24"/>
      <c r="H4" s="17"/>
      <c r="I4" s="43" t="s">
        <v>66</v>
      </c>
      <c r="J4" s="41">
        <v>131691391.6406</v>
      </c>
      <c r="K4" s="41">
        <v>31137060</v>
      </c>
      <c r="L4" s="41">
        <v>97571432.939191505</v>
      </c>
      <c r="M4" s="41">
        <f>AVERAGE(F15,F16)</f>
        <v>3990637.5</v>
      </c>
    </row>
    <row r="5" spans="1:14" x14ac:dyDescent="0.25">
      <c r="A5" s="17"/>
      <c r="B5" s="34">
        <v>2007</v>
      </c>
      <c r="C5" s="35">
        <v>113112682.73350546</v>
      </c>
      <c r="D5" s="35">
        <v>28931821</v>
      </c>
      <c r="E5" s="35">
        <v>92906488</v>
      </c>
      <c r="F5" s="35">
        <v>5082619</v>
      </c>
      <c r="G5" s="24"/>
      <c r="H5" s="17"/>
      <c r="I5" s="43" t="s">
        <v>65</v>
      </c>
      <c r="J5" s="53">
        <v>128324331.17070299</v>
      </c>
      <c r="K5" s="41">
        <v>30374158</v>
      </c>
      <c r="L5" s="41">
        <v>99704271.714790002</v>
      </c>
      <c r="M5" s="41">
        <f>AVERAGE(F17,F16)</f>
        <v>3551171.5</v>
      </c>
    </row>
    <row r="6" spans="1:14" x14ac:dyDescent="0.25">
      <c r="A6" s="17"/>
      <c r="B6" s="34">
        <v>2008</v>
      </c>
      <c r="C6" s="35">
        <v>120589002.65731078</v>
      </c>
      <c r="D6" s="35">
        <v>29632476</v>
      </c>
      <c r="E6" s="35">
        <v>94260039</v>
      </c>
      <c r="F6" s="35">
        <v>4562657</v>
      </c>
      <c r="G6" s="24"/>
      <c r="H6" s="17"/>
      <c r="I6" s="43" t="s">
        <v>67</v>
      </c>
      <c r="J6" s="41">
        <v>127599102.2</v>
      </c>
      <c r="K6" s="41">
        <v>25230273</v>
      </c>
      <c r="L6" s="41">
        <v>97482348.959999993</v>
      </c>
      <c r="M6" s="41">
        <v>4835213</v>
      </c>
    </row>
    <row r="7" spans="1:14" x14ac:dyDescent="0.25">
      <c r="A7" s="17"/>
      <c r="B7" s="34">
        <v>2009</v>
      </c>
      <c r="C7" s="35">
        <v>123979969.68758437</v>
      </c>
      <c r="D7" s="35">
        <v>30638040</v>
      </c>
      <c r="E7" s="35">
        <v>91813291</v>
      </c>
      <c r="F7" s="35">
        <v>4330617</v>
      </c>
      <c r="G7" s="24"/>
      <c r="H7" s="17"/>
      <c r="I7" s="43" t="s">
        <v>68</v>
      </c>
      <c r="J7" s="42">
        <v>122870436.53999999</v>
      </c>
      <c r="K7" s="42">
        <v>24991769.290000003</v>
      </c>
      <c r="L7" s="41">
        <v>101495635.16</v>
      </c>
      <c r="M7" s="41">
        <v>5554580</v>
      </c>
    </row>
    <row r="8" spans="1:14" x14ac:dyDescent="0.25">
      <c r="A8" s="17"/>
      <c r="B8" s="34">
        <v>2010</v>
      </c>
      <c r="C8" s="35">
        <v>128371672.88387187</v>
      </c>
      <c r="D8" s="35">
        <v>30382166</v>
      </c>
      <c r="E8" s="35">
        <v>94719105</v>
      </c>
      <c r="F8" s="35">
        <v>4462435</v>
      </c>
      <c r="G8" s="24"/>
      <c r="H8" s="17"/>
      <c r="I8" s="50" t="s">
        <v>69</v>
      </c>
      <c r="J8" s="51">
        <v>119471776</v>
      </c>
      <c r="K8" s="51">
        <v>26462188</v>
      </c>
      <c r="L8" s="51">
        <v>86929053</v>
      </c>
      <c r="M8" s="51">
        <v>4831575</v>
      </c>
    </row>
    <row r="9" spans="1:14" x14ac:dyDescent="0.25">
      <c r="A9" s="17"/>
      <c r="B9" s="34">
        <v>2011</v>
      </c>
      <c r="C9" s="35">
        <v>129635265.6197051</v>
      </c>
      <c r="D9" s="35">
        <v>29630806</v>
      </c>
      <c r="E9" s="35">
        <v>94402118</v>
      </c>
      <c r="F9" s="35">
        <v>4414241</v>
      </c>
      <c r="G9" s="24"/>
      <c r="H9" s="17"/>
      <c r="I9" s="52"/>
      <c r="J9" s="53"/>
      <c r="K9" s="53"/>
      <c r="L9" s="53"/>
      <c r="M9" s="53"/>
      <c r="N9" s="52"/>
    </row>
    <row r="10" spans="1:14" x14ac:dyDescent="0.25">
      <c r="A10" s="17"/>
      <c r="B10" s="34">
        <v>2012</v>
      </c>
      <c r="C10" s="35">
        <v>129818634.77914745</v>
      </c>
      <c r="D10" s="35">
        <v>28880052</v>
      </c>
      <c r="E10" s="35">
        <v>91366920</v>
      </c>
      <c r="F10" s="35">
        <v>4068204.48</v>
      </c>
      <c r="G10" s="24"/>
      <c r="H10" s="17"/>
      <c r="I10" s="52"/>
      <c r="J10" s="67"/>
      <c r="K10" s="67"/>
      <c r="L10" s="67"/>
      <c r="M10" s="67"/>
      <c r="N10" s="67"/>
    </row>
    <row r="11" spans="1:14" x14ac:dyDescent="0.25">
      <c r="A11" s="17"/>
      <c r="B11" s="34">
        <v>2013</v>
      </c>
      <c r="C11" s="35">
        <v>130263809.9450825</v>
      </c>
      <c r="D11" s="35">
        <v>29088344</v>
      </c>
      <c r="E11" s="35">
        <v>94478858</v>
      </c>
      <c r="F11" s="35">
        <v>4342965</v>
      </c>
      <c r="G11" s="24"/>
      <c r="H11" s="17"/>
      <c r="I11" s="52"/>
      <c r="J11" s="53"/>
      <c r="K11" s="53"/>
      <c r="L11" s="53"/>
      <c r="M11" s="53"/>
      <c r="N11" s="52"/>
    </row>
    <row r="12" spans="1:14" x14ac:dyDescent="0.25">
      <c r="A12" s="17"/>
      <c r="B12" s="34">
        <v>2014</v>
      </c>
      <c r="C12" s="35">
        <v>128814590.96701111</v>
      </c>
      <c r="D12" s="35">
        <v>29187279</v>
      </c>
      <c r="E12" s="35">
        <v>98943129</v>
      </c>
      <c r="F12" s="35">
        <v>4000651</v>
      </c>
      <c r="G12" s="24"/>
      <c r="H12" s="17"/>
      <c r="I12" s="52"/>
      <c r="J12" s="53"/>
      <c r="K12" s="53"/>
      <c r="L12" s="53"/>
      <c r="M12" s="53"/>
      <c r="N12" s="52"/>
    </row>
    <row r="13" spans="1:14" x14ac:dyDescent="0.25">
      <c r="A13" s="17"/>
      <c r="B13" s="34">
        <v>2015</v>
      </c>
      <c r="C13" s="35">
        <v>129378677.60790266</v>
      </c>
      <c r="D13" s="35">
        <v>29413205</v>
      </c>
      <c r="E13" s="35">
        <v>97896080.099999994</v>
      </c>
      <c r="F13" s="35">
        <v>4563608</v>
      </c>
      <c r="G13" s="24"/>
      <c r="H13" s="17"/>
      <c r="I13" s="52"/>
      <c r="J13" s="53"/>
      <c r="K13" s="53"/>
      <c r="L13" s="53"/>
      <c r="M13" s="53"/>
      <c r="N13" s="52"/>
    </row>
    <row r="14" spans="1:14" x14ac:dyDescent="0.25">
      <c r="A14" s="17"/>
      <c r="B14" s="34">
        <v>2016</v>
      </c>
      <c r="C14" s="35">
        <v>131337038.84345004</v>
      </c>
      <c r="D14" s="35">
        <v>29560317</v>
      </c>
      <c r="E14" s="35">
        <v>96150767.742657006</v>
      </c>
      <c r="F14" s="35">
        <v>4541290</v>
      </c>
      <c r="G14" s="24"/>
      <c r="H14" s="17"/>
      <c r="I14" s="52"/>
      <c r="J14" s="53"/>
      <c r="K14" s="53"/>
      <c r="L14" s="53"/>
      <c r="M14" s="53"/>
      <c r="N14" s="52"/>
    </row>
    <row r="15" spans="1:14" x14ac:dyDescent="0.25">
      <c r="A15" s="17"/>
      <c r="B15" s="34">
        <v>2017</v>
      </c>
      <c r="C15" s="35">
        <v>127320302.719275</v>
      </c>
      <c r="D15" s="35">
        <v>30684699</v>
      </c>
      <c r="E15" s="35">
        <v>95045386.448803008</v>
      </c>
      <c r="F15" s="35">
        <v>4209695</v>
      </c>
      <c r="G15" s="24"/>
      <c r="H15" s="17"/>
      <c r="I15" s="52"/>
      <c r="J15" s="53"/>
      <c r="K15" s="53"/>
      <c r="L15" s="53"/>
      <c r="M15" s="53"/>
      <c r="N15" s="52"/>
    </row>
    <row r="16" spans="1:14" x14ac:dyDescent="0.25">
      <c r="A16" s="17"/>
      <c r="B16" s="34">
        <v>2018</v>
      </c>
      <c r="C16" s="35">
        <v>128081205.56192489</v>
      </c>
      <c r="D16" s="35">
        <v>30946073</v>
      </c>
      <c r="E16" s="35">
        <v>100097479.42958</v>
      </c>
      <c r="F16" s="35">
        <v>3771580</v>
      </c>
      <c r="G16" s="24"/>
      <c r="H16" s="17"/>
      <c r="I16" s="52"/>
      <c r="J16" s="53"/>
      <c r="K16" s="53"/>
      <c r="L16" s="53"/>
      <c r="M16" s="53"/>
      <c r="N16" s="52"/>
    </row>
    <row r="17" spans="1:29" x14ac:dyDescent="0.25">
      <c r="A17" s="17"/>
      <c r="B17" s="34">
        <v>2019</v>
      </c>
      <c r="C17" s="35">
        <v>121465113.77948196</v>
      </c>
      <c r="D17" s="35">
        <v>28699645.973439999</v>
      </c>
      <c r="E17" s="35">
        <v>99311064</v>
      </c>
      <c r="F17" s="35">
        <v>3330763</v>
      </c>
      <c r="G17" s="24"/>
      <c r="H17" s="17"/>
      <c r="I17" s="52"/>
      <c r="J17" s="53"/>
      <c r="K17" s="53"/>
      <c r="L17" s="53"/>
      <c r="M17" s="53"/>
      <c r="N17" s="52"/>
    </row>
    <row r="18" spans="1:29" x14ac:dyDescent="0.25">
      <c r="A18" s="17"/>
      <c r="B18" s="34">
        <v>2020</v>
      </c>
      <c r="C18" s="35">
        <v>114008476</v>
      </c>
      <c r="D18" s="35">
        <v>23951124</v>
      </c>
      <c r="E18" s="35">
        <v>96689299.239999995</v>
      </c>
      <c r="F18" s="35">
        <v>3399843.5</v>
      </c>
      <c r="G18" s="24"/>
      <c r="H18" s="26"/>
      <c r="I18" s="52"/>
      <c r="J18" s="53"/>
      <c r="K18" s="53"/>
      <c r="L18" s="53"/>
      <c r="M18" s="53"/>
      <c r="N18" s="52"/>
    </row>
    <row r="19" spans="1:29" x14ac:dyDescent="0.25">
      <c r="B19" s="34">
        <v>2021</v>
      </c>
      <c r="C19" s="100">
        <v>116588214</v>
      </c>
      <c r="D19" s="36">
        <v>26586093</v>
      </c>
      <c r="E19" s="35">
        <v>90369596.480000004</v>
      </c>
      <c r="F19" s="35">
        <v>3158274.1964702038</v>
      </c>
      <c r="G19" s="39"/>
      <c r="H19" s="37"/>
      <c r="I19" s="52"/>
      <c r="J19" s="53"/>
      <c r="K19" s="53"/>
      <c r="L19" s="53"/>
      <c r="M19" s="53"/>
      <c r="N19" s="52"/>
    </row>
    <row r="20" spans="1:29" x14ac:dyDescent="0.25">
      <c r="B20" s="86"/>
      <c r="C20" s="101"/>
      <c r="D20" s="102"/>
      <c r="E20" s="89"/>
      <c r="F20" s="89"/>
      <c r="G20" s="39"/>
      <c r="H20" s="37"/>
      <c r="I20" s="52"/>
      <c r="J20" s="53"/>
      <c r="K20" s="53"/>
      <c r="L20" s="53"/>
      <c r="M20" s="53"/>
      <c r="N20" s="52"/>
    </row>
    <row r="21" spans="1:29" x14ac:dyDescent="0.25">
      <c r="B21" s="90" t="s">
        <v>72</v>
      </c>
      <c r="C21" s="87"/>
      <c r="D21" s="88"/>
      <c r="E21" s="89"/>
      <c r="F21" s="89"/>
      <c r="G21" s="39"/>
      <c r="H21" s="37"/>
      <c r="I21" s="96"/>
      <c r="J21" s="97"/>
      <c r="K21" s="97"/>
      <c r="L21" s="97"/>
      <c r="M21" s="97"/>
      <c r="N21" s="96"/>
      <c r="O21" s="77"/>
      <c r="P21" s="77"/>
    </row>
    <row r="22" spans="1:29" ht="15" customHeight="1" x14ac:dyDescent="0.25">
      <c r="B22" s="23"/>
      <c r="C22" s="27"/>
      <c r="D22" s="27"/>
      <c r="E22" s="27"/>
      <c r="F22" s="11"/>
      <c r="G22" s="11"/>
      <c r="H22" s="11"/>
      <c r="I22" s="98"/>
      <c r="J22" s="99"/>
      <c r="K22" s="99"/>
      <c r="L22" s="99"/>
      <c r="M22" s="77"/>
      <c r="N22" s="77"/>
      <c r="O22" s="77"/>
      <c r="P22" s="77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</row>
    <row r="23" spans="1:29" ht="15" customHeight="1" x14ac:dyDescent="0.25">
      <c r="A23" s="17"/>
      <c r="B23" s="17"/>
      <c r="C23" s="91"/>
      <c r="D23" s="91"/>
      <c r="E23" s="91"/>
      <c r="F23" s="91"/>
      <c r="G23" s="92"/>
      <c r="H23" s="1" t="s">
        <v>52</v>
      </c>
      <c r="I23" s="93"/>
      <c r="J23" s="93"/>
      <c r="K23" s="93"/>
      <c r="L23" s="93"/>
      <c r="M23" s="93"/>
      <c r="N23" s="93"/>
      <c r="O23" s="93"/>
      <c r="P23" s="93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</row>
    <row r="24" spans="1:29" ht="30" x14ac:dyDescent="0.25">
      <c r="A24" s="17"/>
      <c r="B24" s="16" t="s">
        <v>57</v>
      </c>
      <c r="C24" s="46" t="s">
        <v>49</v>
      </c>
      <c r="D24" s="47" t="s">
        <v>20</v>
      </c>
      <c r="E24" s="48" t="s">
        <v>21</v>
      </c>
      <c r="F24" s="48" t="s">
        <v>4</v>
      </c>
      <c r="G24" s="48" t="s">
        <v>60</v>
      </c>
      <c r="I24" s="45" t="s">
        <v>58</v>
      </c>
      <c r="J24" s="46" t="s">
        <v>49</v>
      </c>
      <c r="K24" s="47" t="s">
        <v>20</v>
      </c>
      <c r="L24" s="48" t="s">
        <v>21</v>
      </c>
      <c r="M24" s="48" t="s">
        <v>4</v>
      </c>
      <c r="N24" s="48" t="s">
        <v>60</v>
      </c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</row>
    <row r="25" spans="1:29" x14ac:dyDescent="0.25">
      <c r="A25" s="17"/>
      <c r="B25" s="34">
        <v>2006</v>
      </c>
      <c r="C25" s="35">
        <v>1422487.6844079997</v>
      </c>
      <c r="D25" s="35">
        <v>794992</v>
      </c>
      <c r="E25" s="35">
        <v>438552</v>
      </c>
      <c r="F25" s="35">
        <v>28068.25</v>
      </c>
      <c r="G25" s="35">
        <v>1335706</v>
      </c>
      <c r="I25" s="43" t="s">
        <v>66</v>
      </c>
      <c r="J25" s="41">
        <v>1832447.9178190001</v>
      </c>
      <c r="K25" s="41">
        <v>956338</v>
      </c>
      <c r="L25" s="41">
        <v>1482425.3688764994</v>
      </c>
      <c r="M25" s="41">
        <f>AVERAGE(F36,F37)</f>
        <v>39461.050000000017</v>
      </c>
      <c r="N25" s="41">
        <v>276240.04358046292</v>
      </c>
    </row>
    <row r="26" spans="1:29" x14ac:dyDescent="0.25">
      <c r="A26" s="17"/>
      <c r="B26" s="34">
        <v>2007</v>
      </c>
      <c r="C26" s="35">
        <v>1629799.6623890002</v>
      </c>
      <c r="D26" s="35">
        <v>825667</v>
      </c>
      <c r="E26" s="35">
        <v>507893</v>
      </c>
      <c r="F26" s="35">
        <v>28157.25</v>
      </c>
      <c r="G26" s="35">
        <v>1194894</v>
      </c>
      <c r="I26" s="43" t="s">
        <v>65</v>
      </c>
      <c r="J26" s="41">
        <v>1939143.6340915002</v>
      </c>
      <c r="K26" s="41">
        <v>923042</v>
      </c>
      <c r="L26" s="41">
        <v>1626954.055094</v>
      </c>
      <c r="M26" s="41">
        <f>AVERAGE(F37,F38)</f>
        <v>31649.1</v>
      </c>
      <c r="N26" s="41">
        <v>456623.57194372907</v>
      </c>
    </row>
    <row r="27" spans="1:29" x14ac:dyDescent="0.25">
      <c r="A27" s="17"/>
      <c r="B27" s="34">
        <v>2008</v>
      </c>
      <c r="C27" s="35">
        <v>1916265.0157829998</v>
      </c>
      <c r="D27" s="35">
        <v>779957</v>
      </c>
      <c r="E27" s="35">
        <v>911787.7</v>
      </c>
      <c r="F27" s="35">
        <v>28302.25</v>
      </c>
      <c r="G27" s="35">
        <v>599473</v>
      </c>
      <c r="I27" s="43" t="s">
        <v>67</v>
      </c>
      <c r="J27" s="41">
        <v>1842640.7299999984</v>
      </c>
      <c r="K27" s="41">
        <v>897159</v>
      </c>
      <c r="L27" s="41">
        <v>1196882</v>
      </c>
      <c r="M27" s="41">
        <v>122669.59999999999</v>
      </c>
      <c r="N27" s="41">
        <v>430116.19260056812</v>
      </c>
    </row>
    <row r="28" spans="1:29" x14ac:dyDescent="0.25">
      <c r="A28" s="17"/>
      <c r="B28" s="34">
        <v>2009</v>
      </c>
      <c r="C28" s="35">
        <v>2166223.1472160011</v>
      </c>
      <c r="D28" s="35">
        <v>794992</v>
      </c>
      <c r="E28" s="35">
        <v>1473870.0999999999</v>
      </c>
      <c r="F28" s="35">
        <v>22177.25</v>
      </c>
      <c r="G28" s="35">
        <v>357346.8</v>
      </c>
      <c r="I28" s="43" t="s">
        <v>68</v>
      </c>
      <c r="J28" s="42">
        <v>1919725.2699999996</v>
      </c>
      <c r="K28" s="42">
        <v>900314.85999999987</v>
      </c>
      <c r="L28" s="41">
        <v>1165424.49</v>
      </c>
      <c r="M28" s="41">
        <v>141410</v>
      </c>
      <c r="N28" s="41">
        <v>170030.67157098453</v>
      </c>
    </row>
    <row r="29" spans="1:29" x14ac:dyDescent="0.25">
      <c r="A29" s="17"/>
      <c r="B29" s="34">
        <v>2010</v>
      </c>
      <c r="C29" s="35">
        <v>2095243.2855650005</v>
      </c>
      <c r="D29" s="35">
        <v>859375</v>
      </c>
      <c r="E29" s="35">
        <v>1440095</v>
      </c>
      <c r="F29" s="35">
        <v>27134.25</v>
      </c>
      <c r="G29" s="35">
        <v>137500</v>
      </c>
      <c r="I29" s="50" t="s">
        <v>69</v>
      </c>
      <c r="J29" s="51">
        <v>1892496.88</v>
      </c>
      <c r="K29" s="51">
        <v>870287</v>
      </c>
      <c r="L29" s="51">
        <v>1305563.03</v>
      </c>
      <c r="M29" s="51">
        <v>103471.2</v>
      </c>
      <c r="N29" s="51">
        <v>75214.961824700003</v>
      </c>
    </row>
    <row r="30" spans="1:29" x14ac:dyDescent="0.25">
      <c r="A30" s="17"/>
      <c r="B30" s="34">
        <v>2011</v>
      </c>
      <c r="C30" s="35">
        <v>2011994.1448550003</v>
      </c>
      <c r="D30" s="35">
        <v>882238</v>
      </c>
      <c r="E30" s="35">
        <v>1377559</v>
      </c>
      <c r="F30" s="35">
        <v>26569.7</v>
      </c>
      <c r="G30" s="35">
        <v>44239</v>
      </c>
      <c r="I30" s="52"/>
      <c r="J30" s="53"/>
      <c r="K30" s="53"/>
      <c r="L30" s="53"/>
      <c r="M30" s="53"/>
      <c r="N30" s="53"/>
      <c r="O30" s="53"/>
      <c r="P30" s="53"/>
    </row>
    <row r="31" spans="1:29" x14ac:dyDescent="0.25">
      <c r="A31" s="17"/>
      <c r="B31" s="34">
        <v>2012</v>
      </c>
      <c r="C31" s="35">
        <v>1899624.2691770003</v>
      </c>
      <c r="D31" s="35">
        <v>817954</v>
      </c>
      <c r="E31" s="35">
        <v>1576604.7</v>
      </c>
      <c r="F31" s="35">
        <v>23858</v>
      </c>
      <c r="G31" s="35">
        <v>51524</v>
      </c>
      <c r="I31" s="52"/>
      <c r="J31" s="53"/>
      <c r="K31" s="53"/>
      <c r="L31" s="53"/>
      <c r="M31" s="53"/>
      <c r="N31" s="53"/>
      <c r="O31" s="53"/>
      <c r="P31" s="53"/>
    </row>
    <row r="32" spans="1:29" x14ac:dyDescent="0.25">
      <c r="A32" s="17"/>
      <c r="B32" s="34">
        <v>2013</v>
      </c>
      <c r="C32" s="35">
        <v>2189760.8955999999</v>
      </c>
      <c r="D32" s="35">
        <v>809529</v>
      </c>
      <c r="E32" s="35">
        <v>684014.9</v>
      </c>
      <c r="F32" s="35">
        <v>28305</v>
      </c>
      <c r="G32" s="35">
        <v>951826</v>
      </c>
      <c r="I32" s="52"/>
      <c r="J32" s="67"/>
      <c r="K32" s="67"/>
      <c r="L32" s="67"/>
      <c r="M32" s="67"/>
      <c r="N32" s="67"/>
      <c r="O32" s="67"/>
      <c r="P32" s="67"/>
    </row>
    <row r="33" spans="1:29" x14ac:dyDescent="0.25">
      <c r="A33" s="17"/>
      <c r="B33" s="34">
        <v>2014</v>
      </c>
      <c r="C33" s="35">
        <v>2303700.8400535006</v>
      </c>
      <c r="D33" s="35">
        <v>853817</v>
      </c>
      <c r="E33" s="35">
        <v>1267352.5</v>
      </c>
      <c r="F33" s="35">
        <v>25742</v>
      </c>
      <c r="G33" s="35">
        <v>644121</v>
      </c>
      <c r="I33" s="52"/>
      <c r="J33" s="53"/>
      <c r="K33" s="53"/>
      <c r="L33" s="53"/>
      <c r="M33" s="53"/>
      <c r="N33" s="53"/>
      <c r="O33" s="53"/>
      <c r="P33" s="53"/>
    </row>
    <row r="34" spans="1:29" x14ac:dyDescent="0.25">
      <c r="A34" s="17"/>
      <c r="B34" s="34">
        <v>2015</v>
      </c>
      <c r="C34" s="35">
        <v>2230703.5166739998</v>
      </c>
      <c r="D34" s="35">
        <v>851764</v>
      </c>
      <c r="E34" s="35">
        <v>1046035.2999999999</v>
      </c>
      <c r="F34" s="35">
        <v>25115.8</v>
      </c>
      <c r="G34" s="35">
        <v>693350.63280000002</v>
      </c>
      <c r="I34" s="52"/>
      <c r="J34" s="53"/>
      <c r="K34" s="53"/>
      <c r="L34" s="53"/>
      <c r="M34" s="53"/>
      <c r="N34" s="53"/>
      <c r="O34" s="53"/>
      <c r="P34" s="53"/>
    </row>
    <row r="35" spans="1:29" x14ac:dyDescent="0.25">
      <c r="A35" s="17"/>
      <c r="B35" s="34">
        <v>2016</v>
      </c>
      <c r="C35" s="35">
        <v>1871016.4410789998</v>
      </c>
      <c r="D35" s="35">
        <v>828465.83</v>
      </c>
      <c r="E35" s="35">
        <v>1136387.8549009997</v>
      </c>
      <c r="F35" s="35">
        <v>19163.3</v>
      </c>
      <c r="G35" s="35">
        <v>397930.04125000001</v>
      </c>
      <c r="I35" s="52"/>
      <c r="J35" s="53"/>
      <c r="K35" s="53"/>
      <c r="L35" s="53"/>
      <c r="M35" s="53"/>
      <c r="N35" s="53"/>
      <c r="O35" s="53"/>
      <c r="P35" s="53"/>
    </row>
    <row r="36" spans="1:29" x14ac:dyDescent="0.25">
      <c r="A36" s="17"/>
      <c r="B36" s="34">
        <v>2017</v>
      </c>
      <c r="C36" s="35">
        <v>1736513.8117719996</v>
      </c>
      <c r="D36" s="35">
        <v>845535</v>
      </c>
      <c r="E36" s="35">
        <v>1311366.4275649998</v>
      </c>
      <c r="F36" s="35">
        <v>36559.500000000029</v>
      </c>
      <c r="G36" s="35">
        <v>166588.93744454545</v>
      </c>
      <c r="I36" s="52"/>
      <c r="J36" s="53"/>
      <c r="K36" s="53"/>
      <c r="L36" s="53"/>
      <c r="M36" s="53"/>
      <c r="N36" s="53"/>
      <c r="O36" s="53"/>
      <c r="P36" s="53"/>
    </row>
    <row r="37" spans="1:29" x14ac:dyDescent="0.25">
      <c r="A37" s="17"/>
      <c r="B37" s="34">
        <v>2018</v>
      </c>
      <c r="C37" s="35">
        <v>1849459.923866001</v>
      </c>
      <c r="D37" s="35">
        <v>914175</v>
      </c>
      <c r="E37" s="35">
        <v>1653484.3101879989</v>
      </c>
      <c r="F37" s="35">
        <v>42362.6</v>
      </c>
      <c r="G37" s="35">
        <v>241266.46952751221</v>
      </c>
      <c r="I37" s="52"/>
      <c r="J37" s="53"/>
      <c r="K37" s="53"/>
      <c r="L37" s="53"/>
      <c r="M37" s="53"/>
      <c r="N37" s="53"/>
      <c r="O37" s="53"/>
      <c r="P37" s="53"/>
    </row>
    <row r="38" spans="1:29" x14ac:dyDescent="0.25">
      <c r="A38" s="17"/>
      <c r="B38" s="34">
        <v>2019</v>
      </c>
      <c r="C38" s="35">
        <v>1965529.1443170004</v>
      </c>
      <c r="D38" s="35">
        <v>937889.89457200002</v>
      </c>
      <c r="E38" s="35">
        <v>1600423.8000000007</v>
      </c>
      <c r="F38" s="35">
        <v>20935.599999999999</v>
      </c>
      <c r="G38" s="35">
        <v>560615.18099999998</v>
      </c>
      <c r="I38" s="52"/>
      <c r="J38" s="53"/>
      <c r="K38" s="53"/>
      <c r="L38" s="53"/>
      <c r="M38" s="53"/>
      <c r="N38" s="53"/>
      <c r="O38" s="53"/>
      <c r="P38" s="53"/>
    </row>
    <row r="39" spans="1:29" x14ac:dyDescent="0.25">
      <c r="B39" s="34">
        <v>2020</v>
      </c>
      <c r="C39" s="35">
        <v>1756285</v>
      </c>
      <c r="D39" s="35">
        <v>831996</v>
      </c>
      <c r="E39" s="35">
        <v>1098395.98</v>
      </c>
      <c r="F39" s="35">
        <v>46058.8</v>
      </c>
      <c r="G39" s="35">
        <v>218204.29680000004</v>
      </c>
      <c r="H39" s="25"/>
      <c r="I39" s="52"/>
      <c r="J39" s="53"/>
      <c r="K39" s="53"/>
      <c r="L39" s="53"/>
      <c r="M39" s="53"/>
      <c r="N39" s="53"/>
      <c r="O39" s="53"/>
      <c r="P39" s="52"/>
    </row>
    <row r="40" spans="1:29" x14ac:dyDescent="0.25">
      <c r="B40" s="34">
        <v>2021</v>
      </c>
      <c r="C40" s="36">
        <v>1839624</v>
      </c>
      <c r="D40" s="36">
        <v>902014</v>
      </c>
      <c r="E40" s="35">
        <v>1287982.23</v>
      </c>
      <c r="F40" s="35">
        <v>38053.26666666667</v>
      </c>
      <c r="G40" s="35">
        <v>55111.532840000007</v>
      </c>
      <c r="H40" s="11"/>
      <c r="I40" s="52"/>
      <c r="J40" s="53"/>
      <c r="K40" s="53"/>
      <c r="L40" s="53"/>
      <c r="M40" s="53"/>
      <c r="N40" s="53"/>
      <c r="O40" s="53"/>
      <c r="P40" s="52"/>
    </row>
    <row r="41" spans="1:29" x14ac:dyDescent="0.25">
      <c r="B41" s="23"/>
      <c r="C41" s="27"/>
      <c r="D41" s="27"/>
      <c r="E41" s="27"/>
      <c r="F41" s="11"/>
      <c r="G41" s="11"/>
      <c r="H41" s="11"/>
      <c r="I41" s="11"/>
    </row>
    <row r="46" spans="1:29" x14ac:dyDescent="0.25"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</row>
    <row r="47" spans="1:29" x14ac:dyDescent="0.25"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</row>
    <row r="48" spans="1:29" x14ac:dyDescent="0.25"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</row>
    <row r="49" spans="19:29" x14ac:dyDescent="0.25"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</row>
    <row r="50" spans="19:29" x14ac:dyDescent="0.25"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</row>
    <row r="51" spans="19:29" x14ac:dyDescent="0.25"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</row>
  </sheetData>
  <mergeCells count="4">
    <mergeCell ref="S46:AC51"/>
    <mergeCell ref="C23:F23"/>
    <mergeCell ref="I23:P23"/>
    <mergeCell ref="I2:N2"/>
  </mergeCells>
  <pageMargins left="0.7" right="0.7" top="0.75" bottom="0.75" header="0.3" footer="0.3"/>
  <pageSetup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County Overall</vt:lpstr>
      <vt:lpstr>Government Buildings</vt:lpstr>
      <vt:lpstr>Public Works</vt:lpstr>
      <vt:lpstr>Parks</vt:lpstr>
      <vt:lpstr>Human Services</vt:lpstr>
      <vt:lpstr>Offices</vt:lpstr>
      <vt:lpstr>Libraries</vt:lpstr>
      <vt:lpstr>Public Safety</vt:lpstr>
      <vt:lpstr>by Service Area</vt:lpstr>
      <vt:lpstr>Correctional</vt:lpstr>
      <vt:lpstr>RECenters</vt:lpstr>
      <vt:lpstr>'County Overall'!Print_Area</vt:lpstr>
      <vt:lpstr>'Government Buildings'!Print_Area</vt:lpstr>
      <vt:lpstr>Parks!Print_Area</vt:lpstr>
    </vt:vector>
  </TitlesOfParts>
  <Company>Fairfax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Hafeli, Susan M.</dc:creator>
  <cp:lastModifiedBy>Hesness, Molly</cp:lastModifiedBy>
  <cp:lastPrinted>2017-02-08T14:37:26Z</cp:lastPrinted>
  <dcterms:created xsi:type="dcterms:W3CDTF">2015-12-08T17:27:39Z</dcterms:created>
  <dcterms:modified xsi:type="dcterms:W3CDTF">2023-04-28T17:23:47Z</dcterms:modified>
</cp:coreProperties>
</file>