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PMM\TEAM 1\DVS\1. SOLICITATIONS\2000002737 (RFP); Fleet Share System\"/>
    </mc:Choice>
  </mc:AlternateContent>
  <xr:revisionPtr revIDLastSave="0" documentId="13_ncr:1_{7E274EAF-0B57-45A3-99D4-2C36C9EB5A1E}" xr6:coauthVersionLast="36" xr6:coauthVersionMax="36" xr10:uidLastSave="{00000000-0000-0000-0000-000000000000}"/>
  <bookViews>
    <workbookView xWindow="0" yWindow="0" windowWidth="26330" windowHeight="15650" activeTab="1" xr2:uid="{00000000-000D-0000-FFFF-FFFF00000000}"/>
  </bookViews>
  <sheets>
    <sheet name="Instructions" sheetId="11" r:id="rId1"/>
    <sheet name="Table of Contents" sheetId="4" r:id="rId2"/>
    <sheet name="A. General Technology" sheetId="12" r:id="rId3"/>
    <sheet name="B. Enabling Technology" sheetId="14" r:id="rId4"/>
    <sheet name="C. Web Portal" sheetId="15" r:id="rId5"/>
    <sheet name="D. Application Security" sheetId="16" r:id="rId6"/>
    <sheet name="E. Mobile" sheetId="17" r:id="rId7"/>
    <sheet name="F. Reporting" sheetId="18" r:id="rId8"/>
    <sheet name="G. GPS" sheetId="19" r:id="rId9"/>
    <sheet name="H. System Integration" sheetId="20" r:id="rId10"/>
    <sheet name="I. Systems-Interfaces" sheetId="21" r:id="rId1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5">'D. Application Security'!$A$1:$K$48</definedName>
    <definedName name="_xlnm.Print_Area" localSheetId="6">'E. Mobile'!$A$1:$K$29</definedName>
    <definedName name="_xlnm.Print_Area" localSheetId="0">Instructions!$A$1:$U$40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0" l="1"/>
  <c r="B3" i="15" l="1"/>
  <c r="B3" i="20" l="1"/>
  <c r="B4" i="20" s="1"/>
  <c r="B5" i="20" s="1"/>
  <c r="B6" i="20" s="1"/>
  <c r="B7" i="20" s="1"/>
  <c r="B3" i="16" l="1"/>
  <c r="B4" i="16" s="1"/>
  <c r="B5" i="16" s="1"/>
  <c r="B6" i="16" s="1"/>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I16" i="21" l="1"/>
  <c r="L23" i="4" s="1"/>
  <c r="I15" i="21"/>
  <c r="K23" i="4" s="1"/>
  <c r="K14" i="21"/>
  <c r="K13" i="21"/>
  <c r="K12" i="21"/>
  <c r="N11" i="21"/>
  <c r="M11" i="21"/>
  <c r="L11" i="21"/>
  <c r="K11" i="21"/>
  <c r="N10" i="21"/>
  <c r="M10" i="21"/>
  <c r="L10" i="21"/>
  <c r="K10" i="21"/>
  <c r="E16" i="20"/>
  <c r="L22" i="4" s="1"/>
  <c r="K22" i="4"/>
  <c r="G14" i="20"/>
  <c r="G13" i="20"/>
  <c r="G12" i="20"/>
  <c r="J11" i="20"/>
  <c r="I11" i="20"/>
  <c r="H11" i="20"/>
  <c r="G11" i="20"/>
  <c r="J10" i="20"/>
  <c r="I10" i="20"/>
  <c r="H10" i="20"/>
  <c r="G10" i="20"/>
  <c r="E11" i="19"/>
  <c r="L21" i="4" s="1"/>
  <c r="E10" i="19"/>
  <c r="K21" i="4" s="1"/>
  <c r="G9" i="19"/>
  <c r="G8" i="19"/>
  <c r="G7" i="19"/>
  <c r="J6" i="19"/>
  <c r="I6" i="19"/>
  <c r="H6" i="19"/>
  <c r="G6" i="19"/>
  <c r="J5" i="19"/>
  <c r="I5" i="19"/>
  <c r="H5" i="19"/>
  <c r="G5" i="19"/>
  <c r="E18" i="18"/>
  <c r="L20" i="4" s="1"/>
  <c r="E17" i="18"/>
  <c r="G16" i="18"/>
  <c r="G15" i="18"/>
  <c r="G14" i="18"/>
  <c r="J13" i="18"/>
  <c r="I13" i="18"/>
  <c r="H13" i="18"/>
  <c r="G13" i="18"/>
  <c r="J12" i="18"/>
  <c r="I12" i="18"/>
  <c r="H12" i="18"/>
  <c r="G12" i="18"/>
  <c r="B3" i="18"/>
  <c r="B4" i="18" s="1"/>
  <c r="B5" i="18" s="1"/>
  <c r="B6" i="18" s="1"/>
  <c r="B7" i="18" s="1"/>
  <c r="B8" i="18" s="1"/>
  <c r="B9" i="18" s="1"/>
  <c r="E28" i="17"/>
  <c r="L19" i="4" s="1"/>
  <c r="E27" i="17"/>
  <c r="K19" i="4" s="1"/>
  <c r="G26" i="17"/>
  <c r="G25" i="17"/>
  <c r="G24" i="17"/>
  <c r="J23" i="17"/>
  <c r="I23" i="17"/>
  <c r="H23" i="17"/>
  <c r="G23" i="17"/>
  <c r="J22" i="17"/>
  <c r="I22" i="17"/>
  <c r="H22" i="17"/>
  <c r="G22" i="17"/>
  <c r="B3" i="17"/>
  <c r="B4" i="17" s="1"/>
  <c r="B5" i="17" s="1"/>
  <c r="B6" i="17" s="1"/>
  <c r="E47" i="16"/>
  <c r="L18" i="4" s="1"/>
  <c r="E46" i="16"/>
  <c r="G45" i="16"/>
  <c r="G44" i="16"/>
  <c r="G43" i="16"/>
  <c r="J42" i="16"/>
  <c r="I42" i="16"/>
  <c r="H42" i="16"/>
  <c r="G42" i="16"/>
  <c r="J41" i="16"/>
  <c r="I41" i="16"/>
  <c r="H41" i="16"/>
  <c r="G41" i="16"/>
  <c r="E45" i="15"/>
  <c r="L17" i="4" s="1"/>
  <c r="E44" i="15"/>
  <c r="K17" i="4" s="1"/>
  <c r="G43" i="15"/>
  <c r="G42" i="15"/>
  <c r="G41" i="15"/>
  <c r="J40" i="15"/>
  <c r="I40" i="15"/>
  <c r="H40" i="15"/>
  <c r="G40" i="15"/>
  <c r="J39" i="15"/>
  <c r="I39" i="15"/>
  <c r="H39" i="15"/>
  <c r="G39" i="15"/>
  <c r="B4" i="15"/>
  <c r="B5" i="15" s="1"/>
  <c r="E36" i="14"/>
  <c r="L16" i="4" s="1"/>
  <c r="E35" i="14"/>
  <c r="K16" i="4" s="1"/>
  <c r="G34" i="14"/>
  <c r="G33" i="14"/>
  <c r="G32" i="14"/>
  <c r="J31" i="14"/>
  <c r="I31" i="14"/>
  <c r="H31" i="14"/>
  <c r="G31" i="14"/>
  <c r="J30" i="14"/>
  <c r="I30" i="14"/>
  <c r="H30" i="14"/>
  <c r="G30" i="14"/>
  <c r="B3" i="14"/>
  <c r="B4" i="14" s="1"/>
  <c r="B5" i="14" s="1"/>
  <c r="B6" i="14" s="1"/>
  <c r="B7" i="14" s="1"/>
  <c r="K20" i="4"/>
  <c r="F45" i="12"/>
  <c r="F44" i="12"/>
  <c r="F43" i="12"/>
  <c r="E47" i="12"/>
  <c r="L15" i="4" s="1"/>
  <c r="E46" i="12"/>
  <c r="K15" i="4" s="1"/>
  <c r="G42" i="12"/>
  <c r="H42" i="12"/>
  <c r="I42" i="12"/>
  <c r="F42" i="12"/>
  <c r="G41" i="12"/>
  <c r="H41" i="12"/>
  <c r="I41" i="12"/>
  <c r="F41" i="12"/>
  <c r="B3" i="12"/>
  <c r="B4" i="12" s="1"/>
  <c r="B5" i="12" s="1"/>
  <c r="B6" i="12" s="1"/>
  <c r="B7" i="12" s="1"/>
  <c r="B8" i="12" s="1"/>
  <c r="B8" i="14" l="1"/>
  <c r="B9" i="14" s="1"/>
  <c r="B10" i="14" s="1"/>
  <c r="B11" i="14" s="1"/>
  <c r="B12" i="14" s="1"/>
  <c r="B13" i="14" s="1"/>
  <c r="E19" i="18"/>
  <c r="M20" i="4" s="1"/>
  <c r="E48" i="16"/>
  <c r="M18" i="4" s="1"/>
  <c r="B6" i="15"/>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7" i="17"/>
  <c r="B8" i="17" s="1"/>
  <c r="B9" i="17" s="1"/>
  <c r="B10" i="17" s="1"/>
  <c r="B11" i="17" s="1"/>
  <c r="B12" i="17" s="1"/>
  <c r="B13" i="17" s="1"/>
  <c r="B14" i="17" s="1"/>
  <c r="B15" i="17" s="1"/>
  <c r="B16" i="17" s="1"/>
  <c r="B9" i="12"/>
  <c r="B10" i="12" s="1"/>
  <c r="B11" i="12" s="1"/>
  <c r="B12" i="12" s="1"/>
  <c r="B13" i="12" s="1"/>
  <c r="B14" i="12" s="1"/>
  <c r="B15" i="12" s="1"/>
  <c r="B16" i="12" s="1"/>
  <c r="B17" i="12" s="1"/>
  <c r="B18" i="12" s="1"/>
  <c r="B19" i="12" s="1"/>
  <c r="B20" i="12" s="1"/>
  <c r="B21" i="12" s="1"/>
  <c r="B22" i="12" s="1"/>
  <c r="B23" i="12" s="1"/>
  <c r="B24" i="12" s="1"/>
  <c r="E12" i="19"/>
  <c r="M21" i="4" s="1"/>
  <c r="M23" i="4"/>
  <c r="I17" i="21"/>
  <c r="E29" i="17"/>
  <c r="M19" i="4" s="1"/>
  <c r="E46" i="15"/>
  <c r="M17" i="4" s="1"/>
  <c r="K18" i="4"/>
  <c r="E37" i="14"/>
  <c r="M16" i="4" s="1"/>
  <c r="L25" i="4"/>
  <c r="K25" i="4"/>
  <c r="E48" i="12"/>
  <c r="M15" i="4" s="1"/>
  <c r="E17" i="20"/>
  <c r="M22" i="4" s="1"/>
  <c r="B14" i="14" l="1"/>
  <c r="B15" i="14" s="1"/>
  <c r="B16" i="14" s="1"/>
  <c r="B17" i="14" s="1"/>
  <c r="B18" i="14" s="1"/>
  <c r="B19" i="14" s="1"/>
  <c r="B20" i="14" s="1"/>
  <c r="B21" i="14" s="1"/>
  <c r="B22" i="14" s="1"/>
  <c r="B23" i="14" s="1"/>
  <c r="B24" i="14" s="1"/>
  <c r="B25" i="14" s="1"/>
  <c r="B17" i="17"/>
  <c r="B18" i="17" s="1"/>
  <c r="B19" i="17" s="1"/>
  <c r="B25" i="12"/>
  <c r="B26" i="12" s="1"/>
  <c r="B27" i="12" s="1"/>
  <c r="B28" i="12" s="1"/>
  <c r="B29" i="12" s="1"/>
  <c r="M25" i="4"/>
  <c r="B26" i="14" l="1"/>
  <c r="B27" i="14" s="1"/>
  <c r="B30" i="12"/>
  <c r="B31" i="12" s="1"/>
  <c r="B32" i="12" l="1"/>
  <c r="B33" i="12" s="1"/>
  <c r="B34" i="12" s="1"/>
  <c r="B35" i="12" s="1"/>
  <c r="B36" i="12" s="1"/>
  <c r="B37" i="12" s="1"/>
  <c r="B38" i="12" s="1"/>
  <c r="B39" i="12" s="1"/>
</calcChain>
</file>

<file path=xl/sharedStrings.xml><?xml version="1.0" encoding="utf-8"?>
<sst xmlns="http://schemas.openxmlformats.org/spreadsheetml/2006/main" count="1065" uniqueCount="243">
  <si>
    <t>ID</t>
  </si>
  <si>
    <t>Both</t>
  </si>
  <si>
    <t>Optional</t>
  </si>
  <si>
    <t>Fairfax County</t>
  </si>
  <si>
    <t>Mandatory</t>
  </si>
  <si>
    <t>N/A</t>
  </si>
  <si>
    <t>Table of Contents</t>
  </si>
  <si>
    <t>Instructions</t>
  </si>
  <si>
    <t>A</t>
  </si>
  <si>
    <t>Requirement</t>
  </si>
  <si>
    <t>M</t>
  </si>
  <si>
    <t>Total Requirements</t>
  </si>
  <si>
    <t>Total Optional Requirements</t>
  </si>
  <si>
    <t>Tab Statistics (hide before publishing)</t>
  </si>
  <si>
    <t>Yes Responses</t>
  </si>
  <si>
    <t>No Responses</t>
  </si>
  <si>
    <t>O</t>
  </si>
  <si>
    <t>Category (Tab)</t>
  </si>
  <si>
    <t># of Requirements</t>
  </si>
  <si>
    <t>Total</t>
  </si>
  <si>
    <t xml:space="preserve">Totals  </t>
  </si>
  <si>
    <t>(O)n-Premise, (H)osted, or (B)oth</t>
  </si>
  <si>
    <t>B</t>
  </si>
  <si>
    <t>Customization (Y/N)</t>
  </si>
  <si>
    <t>Integration /w 3rd Party Product (Y/N)</t>
  </si>
  <si>
    <t>Future Product Release (Y/N)</t>
  </si>
  <si>
    <t>Use Case Reference</t>
  </si>
  <si>
    <t>(C)onfiguration, (S)cripting, (B)oth, or (N)one</t>
  </si>
  <si>
    <t>Explanation or Comments</t>
  </si>
  <si>
    <t>Configuration</t>
  </si>
  <si>
    <t>Scripting</t>
  </si>
  <si>
    <t>The system shall fully operate on an industry "best of breed" operating system server environment.</t>
  </si>
  <si>
    <t>The system shall fully support the latest Microsoft-based desktop environment.</t>
  </si>
  <si>
    <t>The system shall be a web based application with logical and physical separation of the presentation, business logic, and data layers.</t>
  </si>
  <si>
    <t>The system shall provide a configurable and extensible data model and user interfaces.</t>
  </si>
  <si>
    <t>The system shall be capable of utilizing the County’s current Email infrastructure (MS Exchange) for sending and receiving automated and informational emails.</t>
  </si>
  <si>
    <t>The system shall provide a comprehensive, complete solution that minimizes the use of any third-party products.</t>
  </si>
  <si>
    <t>The system shall support upgrade capability that allows the County to upgrade to the latest version of the vendor’s product without reconfiguring the system.</t>
  </si>
  <si>
    <t>The system shall employ data quality assurance techniques, including but not limited to: input masks, drop down lists with standard responses, application completeness requirements, data validation logic.</t>
  </si>
  <si>
    <t>The system shall utilize a relational database management system (RDBMS) and support Structured Query Language (SQL) capabilities.</t>
  </si>
  <si>
    <t>All data that is managed by the system (e.g., configuration, transactions, etc.) shall be stored in the database repository – any exceptions must be clearly identified.</t>
  </si>
  <si>
    <t>The system shall support common database connectivity protocols such as OLE DB, ODBC.</t>
  </si>
  <si>
    <t>The system database shall provide logical separation of configuration tables from data tables.</t>
  </si>
  <si>
    <t>The product vendor shall provide an Entity Relationship Diagram (ERD) that allows the County to understand the system’s underlying data tables and relationships for internal use (e.g., report development).</t>
  </si>
  <si>
    <t>The system shall provide data export functionality to export data into a delimited data file format (e.g., comma, tab, etc.) based on user security profiles.</t>
  </si>
  <si>
    <t>The system shall support an online data dictionary and table relationships that describe and maintain information on each data element including: data element name and type, description of the data element, and the format of each data element.</t>
  </si>
  <si>
    <t>The system shall have the ability to meet the System Recovery Time Objective (RTO) of 2 hours – this is the maximum time system can be offline before services are restored to end users.</t>
  </si>
  <si>
    <t>The system shall have the ability to meet the System Recovery Point Objective (RPO) of 2 hours – this represents the frequency for capturing snapshots of data in an offsite or backup location.</t>
  </si>
  <si>
    <t>The system shall track and display number of online users, user specific activities, system uptime, transaction response times in order to demonstrate system is operating within acceptable levels.</t>
  </si>
  <si>
    <t>The solution functionality and associated business rules shall be configured and re-configured (through tools that may not require "code" modifications).</t>
  </si>
  <si>
    <t xml:space="preserve">The system shall be able to provide granular configuration management to support upgrade releases and allows the County to control which features are available or disabled for user access. </t>
  </si>
  <si>
    <t>The system configuration shall be manageable through a graphical user interface.</t>
  </si>
  <si>
    <t>The system workflow shall be managed through the product’s business process flow tool.</t>
  </si>
  <si>
    <t>The system shall provide the ability to identify configuration differences between two environments and migrate or sync environments (e.g., promote configurations from development to test environments).</t>
  </si>
  <si>
    <t>The vendor shall install and configure multiple environments to support the development lifecycle which at a minimum includes development, test, staging, training, UAT, and production environments.</t>
  </si>
  <si>
    <t>The system shall be compatible with the County's anti-virus software that is running on the servers and desktops.</t>
  </si>
  <si>
    <t>The system shall have the capability to manage the end-to-end submission and processing of an application as defined in the functional requirements.</t>
  </si>
  <si>
    <t>The system shall use “universal identifiers” to uniquely and consistently identify data records (e.g., customer, application, etc.) through the process that spans across multiple departments.</t>
  </si>
  <si>
    <t>The system shall provide an internal web-based solution for staff to review, process, and manage applications.</t>
  </si>
  <si>
    <t>The system shall provide a public facing web-based solution for customers to submit, manage, and track their applications.</t>
  </si>
  <si>
    <t xml:space="preserve">The system shall provide the capability to author, test, version control (Team Foundation Server), and publish configuration changes to the runtime environment.  </t>
  </si>
  <si>
    <t>The system should be tightly integrated with the security and workflow modules to disable/enable various type of users during various life-cycle stages of a project (e.g. disable applicants' "modification" access right on the "application" info once the application is officially submitted).</t>
  </si>
  <si>
    <t>The system shall provide native electronic plan review capabilities (e.g., out of box capability or already tightly integrated with an industry leading product using a single workflow engine).</t>
  </si>
  <si>
    <t>The system shall provide an online knowledge base that allows customers to quickly search and access answers to common questions or topics.</t>
  </si>
  <si>
    <t>The system shall allow County staff the ability to update content in the knowledge base through change in configuration settings.</t>
  </si>
  <si>
    <t>The system shall provide workflow analytics capability that integrates with the workflow processing.</t>
  </si>
  <si>
    <t>The system shall provide workflow-based metrics to be used in Key Performance Indicators.</t>
  </si>
  <si>
    <t>The system shall provide the capability to use workflow-based metrics to allow for workforce planning.</t>
  </si>
  <si>
    <t>The system shall provide configurable dashboards that can display Key Performance Indicators.</t>
  </si>
  <si>
    <t>The system shall provide reporting capability on workflow analytics.</t>
  </si>
  <si>
    <t>The system shall provide the ability to publish select KPIs to the customer portal that can be managed by County staff.</t>
  </si>
  <si>
    <t>The system shall integrate with security access rules when accessing documents.</t>
  </si>
  <si>
    <t>The system shall provide records management in accordance with County retention policies.</t>
  </si>
  <si>
    <t>The web portal shall support a fault tolerant, redundant, and scalable architecture for Disaster Recovery.</t>
  </si>
  <si>
    <t>The staff web portal shall integrate with Active Directory Federated Services for County staff authentication and the customer web portal shall have the ability to integrate with a third-party single-sign on solution.</t>
  </si>
  <si>
    <t>The web portal shall support multiple access authorization levels for different users, user groups, or roles.</t>
  </si>
  <si>
    <t>Web portal configurations shall be maintained and also provide backwards compatibility after a product upgrade.</t>
  </si>
  <si>
    <t>The web portal shall be compatible with the Microsoft platform (e.g., IIS 10.0, ASP .NET 4.5)</t>
  </si>
  <si>
    <t>The staff web portal shall support single sign-on for County staff.</t>
  </si>
  <si>
    <t>The system shall provide automatic logout of any user when there has been no activity for a pre-defined period, maintaining transaction integrity.  Setting shall be separately configurable for customer and staff portals.</t>
  </si>
  <si>
    <t>Session state is protected from unauthorized access.</t>
  </si>
  <si>
    <t>Session identifiers are not passed in query strings.</t>
  </si>
  <si>
    <t>Temporary objects are removed from the system, database connections are closed, and memory is released.</t>
  </si>
  <si>
    <t>All input parameters are validated (including form fields, query strings, cookies, and HTTP headers).</t>
  </si>
  <si>
    <t>Cookies with sensitive data (e.g. authentication cookies) are encrypted.</t>
  </si>
  <si>
    <t>Sensitive data is not passed in unsecured form fields or query strings.</t>
  </si>
  <si>
    <t>All communications in the system shall be encrypted for transmission.</t>
  </si>
  <si>
    <t>The vendor shall provide out-of-the-box web components that allows the County to configure the layout for the customer web portal.</t>
  </si>
  <si>
    <t>The customer web portal shall integrate information from multiple content sources into a unified, intuitive user interface.</t>
  </si>
  <si>
    <t>The web portal shall support robust search capabilities to quickly locate information or data records.</t>
  </si>
  <si>
    <t>The web portal shall be developed with the latest web design techniques and development technologies.</t>
  </si>
  <si>
    <t>The web portal shall be ADA WCAG 2.0 and Section 508 compliant.</t>
  </si>
  <si>
    <t>The web portal shall provide consistent site navigation.</t>
  </si>
  <si>
    <t>The web portal shall be designed in a manner that is user-friendly and easy to use.</t>
  </si>
  <si>
    <t>The web portal (including web pages accessed by mobile devices) shall conform to the “look and feel” of the County’s intranet and public website.</t>
  </si>
  <si>
    <t>The web portal shall be compliant with the County’s web standards and guidelines.</t>
  </si>
  <si>
    <t>The system shall have a customizable online documentation, interactive help, and training materials such as context-specific help, search capability, organization-specific business process documentation and process maps.</t>
  </si>
  <si>
    <t>The system shall have the ability for the County to configure dropdown fields, lists, checkboxes, etc.</t>
  </si>
  <si>
    <t>The system will provide County configurable error messages specifying field and error description upon submission of electronic forms and digitized documents when business validation rules are not met.</t>
  </si>
  <si>
    <t>The system shall provide spell checking functionality of text fields.</t>
  </si>
  <si>
    <t>The system shall provide clear navigation path that describes or illustrates where the user is located within the web portal  (e.g. breadcrumbs, heading titles, etc.).</t>
  </si>
  <si>
    <t>The system will provide the ability for the user to perform data entry tasks that minimizes the use of a mouse (or pointing) device (e.g., tab sequencing of fields).</t>
  </si>
  <si>
    <t>The system shall allow users to set display preferences such as language, font size, and colors to improve application usability/accessibility.</t>
  </si>
  <si>
    <t>The system shall provide responsive design to support multiple display form factors (e.g., touch screen, mobile devices, desktop displays, etc.)</t>
  </si>
  <si>
    <t>The system shall support the ability to display system-wide messages throughout the web portal without code changes.</t>
  </si>
  <si>
    <t>The system shall support the ability to restrict and/or disable web portal access during scheduled or unplanned maintenance windows.</t>
  </si>
  <si>
    <t>The system shall have the ability to support attachments via the web portal and through mobile devices.  Attachments should be stored in database and not file system with configurable storage limits defined by the County.</t>
  </si>
  <si>
    <t>The system shall have the ability to link to the County's main online web help portal to request help or submit an online comment or feedback.</t>
  </si>
  <si>
    <t>The system shall require user authentication before the user can access certain business functions.  The system shall allow customers the ability to perform certain business functions  including, but not limited to, review statuses, comments, schedule inspections, view inspections results, etc., without logging into the system.  This shall be configurable by the County through security permissions.</t>
  </si>
  <si>
    <t>The system shall enforce County password policies (e.g., password expiration, password strength) based on policies defined in external authentication directory services.</t>
  </si>
  <si>
    <t>The system shall provide the customer with the ability to reset its password through County pre-defined password recovery methods.</t>
  </si>
  <si>
    <t>The system shall not store any user credential information.</t>
  </si>
  <si>
    <t>The system shall provide minimal error information in the event of authentication failure (e.g., “login fail” instead of “user not found” or “password incorrect”).</t>
  </si>
  <si>
    <t>The system shall provide protective measure to prevent, detect, and log unauthorized attempts to access the system (e.g., # of invalid login attempts).</t>
  </si>
  <si>
    <t>The system shall support different policy and procedures for handling login issues (e.g., automatically inform the customer to reset the password after a certain number of incorrect attempts).</t>
  </si>
  <si>
    <t>The web portal shall warn user before timeout and prompt the user to re-enter their password upon timeout.</t>
  </si>
  <si>
    <t>Session identifiers are not passed in plain-text.</t>
  </si>
  <si>
    <t>The system shall support session management across a web server load balanced environment.</t>
  </si>
  <si>
    <t>System exception handling minimizes information disclosure in case of an exception.</t>
  </si>
  <si>
    <t>System returns generic error messages to the client, to avoid disclosure of sensitive information.</t>
  </si>
  <si>
    <t>System provides a graceful error-handling process and does not rely on internal server error handling process (e.g., IIS, Windows OS).</t>
  </si>
  <si>
    <t>System shall log all errors that includes severity, date/time, error description, and error codes.</t>
  </si>
  <si>
    <t>System shall not store any private or sensitive data in the error logs (e.g., passwords).</t>
  </si>
  <si>
    <t>System shall provide notifications (e.g., email, text, etc.) to assigned administrators for configurable severity error levels.</t>
  </si>
  <si>
    <t>The system shall use secure, encrypted communications (e.g., HTTPS).</t>
  </si>
  <si>
    <t>The system shall allow data to be classified as sensitive or confidential information.</t>
  </si>
  <si>
    <t>The system shall encrypt any data classified as sensitive or confidential prior to persistence to a data store.</t>
  </si>
  <si>
    <t>System shall have the ability to prevent, detect, and log unauthorized attempts to access information classified as sensitive or confidential data.</t>
  </si>
  <si>
    <t>The system shall not store database connection information, passwords, and any other sensitive credentials in plain text.</t>
  </si>
  <si>
    <t>The system shall provide the ability to mask input fields for sensitive or confidential information.</t>
  </si>
  <si>
    <t>The system shall support scanning of files for viruses and malware.</t>
  </si>
  <si>
    <t>The system shall not use "generic" user accounts.  System-specific user accounts are acceptable.</t>
  </si>
  <si>
    <t>The system shall provide configurable audit logging on transactions and activities a user may perform.</t>
  </si>
  <si>
    <t>The system shall, at a minimum, include the following attributes for each audit log record:  IP address, user account ID, date/time stamp, event source, device/browser information, outcome of event (success or failure), and any other supplemental information related to the event.</t>
  </si>
  <si>
    <t>The system shall provide the ability to send notifications (e.g., email, text) based on configurable audit log activity (e.g., system usage exceeds certain threshold)</t>
  </si>
  <si>
    <t>The system shall prevent unauthorized modifications or deletions of audit log records.</t>
  </si>
  <si>
    <t>The system shall provide reporting capability to query for audit log records matching a specific criteria (e.g., audit logs for a specific user between certain dates).</t>
  </si>
  <si>
    <t>The system shall provide the canned reports such as error and exception reports, usage reports, etc.</t>
  </si>
  <si>
    <t>The system shall support user profiles that allows users to configure and save their system preferences to their user profile (e.g., user information, notification preferences, screen/table views, etc.).</t>
  </si>
  <si>
    <t>The system shall allow an administrator to disable a user account.</t>
  </si>
  <si>
    <t>The system shall have the ability to display the last date and time the user logged onto the system at the time of logon.</t>
  </si>
  <si>
    <t>The system shall support role-based access control (RBAC) in managing user permissions.</t>
  </si>
  <si>
    <t>The system shall provide granular access control to different types of data records based on the following permissions:
- Read
- Write
- Modify
- Delete</t>
  </si>
  <si>
    <t>The system shall support department-specific administrator to manage department-specific user groups and user accounts.</t>
  </si>
  <si>
    <t>The system shall provide mobile access capabilities for both customer and staff use.</t>
  </si>
  <si>
    <t>The system shall provide mobile access to desktop equivalent functions. (any exceptions needs to be identified)</t>
  </si>
  <si>
    <t>The system shall support all of the latest (and one version prior) desktop and mobile browsers (e.g., IE, Firefox, Chrome, Safari, etc.).</t>
  </si>
  <si>
    <t>The system shall provide the ability to operate in both connected (with available network) and disconnected mode (without network, with automatic data synchronization when network is available).  Explain any loss of functionality/capability when working offline, if applicable).</t>
  </si>
  <si>
    <t>The system shall support speech to text capability.</t>
  </si>
  <si>
    <t>The system shall have the ability to access, view, and edit documents/files.</t>
  </si>
  <si>
    <t>The system shall support capturing and uploading images via mobile devices and the ability to link associated permits/case/record types.</t>
  </si>
  <si>
    <t>Business rules and configurations defined in the system shall be applied consistently on both desktop and mobile devices (defined once, enforced across all device platforms).</t>
  </si>
  <si>
    <t>The system shall  apply security and access control permissions consistently on both desktop and mobile devices.</t>
  </si>
  <si>
    <t>The system shall be compatible with the County's Mobile Device Management Solution (e.g., AirWatch)</t>
  </si>
  <si>
    <t>The system shall support capturing handwritten signatures on mobile devices.</t>
  </si>
  <si>
    <t>The system shall be able to cache data if connectivity is temporarily lost  while in the field.</t>
  </si>
  <si>
    <t>The system shall provide the ability to diagnose mobile application and connectivity issues.</t>
  </si>
  <si>
    <t>The system shall have the ability to automatically optimize route schedules based on a number of configurable factors, that include:
-  Staff geographic assignments or project  assignment
- Staff role
- Staff availability
- Staff workload requirements
- Staff starting location
- Task type and estimated time
- Task location
- Task priority
- Customer requested appointment time</t>
  </si>
  <si>
    <t>The system shall support searching, filtering, and sorting of all system configured record types (e.g., permits, licenses, complaints, inspections, contacts, etc.) including links to related data records.</t>
  </si>
  <si>
    <t>The system shall have the ability to scan bar codes (1D and 2D) to look up related data record(s).</t>
  </si>
  <si>
    <t>The system shall allow field staff to print via network connectivity or Bluetooth, including support for mobile printers.</t>
  </si>
  <si>
    <t>System shall fully support "best of breed" reporting platform.</t>
  </si>
  <si>
    <t>Vendor shall provide a data dictionary that allows the County technical staff to understand underlying table/field structures to develop custom reports or extract data from the database.</t>
  </si>
  <si>
    <t>System shall have the ability to provide real-time data changes to an external reporting database to facilitate real-time reporting needs.</t>
  </si>
  <si>
    <t>System shall have the ability to provide scheduled bulk data changes/exports to an external database to support the County’s data warehouse and business intelligence systems.</t>
  </si>
  <si>
    <t>System shall support scheduled reports that are sent to specific users or user groups.  Reports to support multiple formats including PDFs, Excel, etc.</t>
  </si>
  <si>
    <t>System shall provide built-in ad-hoc reporting capabilities.</t>
  </si>
  <si>
    <t>System shall provide built-in reporting capabilities (e.g., the ability to run reports within the system with report parameters automatically passed to the report (if applicable)).</t>
  </si>
  <si>
    <t>The system shall be capable of integrating using standards-based, web services.</t>
  </si>
  <si>
    <t>Description</t>
  </si>
  <si>
    <t>Active Directory</t>
  </si>
  <si>
    <t>County’s staff identity access management system.</t>
  </si>
  <si>
    <t>County’s Authentication Directory Services for Customer</t>
  </si>
  <si>
    <t>County’s customer identity access management system.</t>
  </si>
  <si>
    <t>FOCUS</t>
  </si>
  <si>
    <t>County’s financial management, procurement, and HCM system.</t>
  </si>
  <si>
    <t>SSRS</t>
  </si>
  <si>
    <t>Reporting tool used by the County.</t>
  </si>
  <si>
    <t>Office 365</t>
  </si>
  <si>
    <t>County’s email platform.</t>
  </si>
  <si>
    <t>R</t>
  </si>
  <si>
    <t>I</t>
  </si>
  <si>
    <t>(I)ntegrate, (R)eplace, (E)ither</t>
  </si>
  <si>
    <t>E</t>
  </si>
  <si>
    <t>G</t>
  </si>
  <si>
    <t>F</t>
  </si>
  <si>
    <t>D</t>
  </si>
  <si>
    <t>C</t>
  </si>
  <si>
    <t>A. General Technology</t>
  </si>
  <si>
    <t>B. Enabling Technology</t>
  </si>
  <si>
    <t>C. Web Portal</t>
  </si>
  <si>
    <t>D. Application Security</t>
  </si>
  <si>
    <t>E. Mobile</t>
  </si>
  <si>
    <t>F. Reporting</t>
  </si>
  <si>
    <t>H. System Integration</t>
  </si>
  <si>
    <t>H</t>
  </si>
  <si>
    <t>Real-Time or Batch</t>
  </si>
  <si>
    <t>One-Way or Two-Way</t>
  </si>
  <si>
    <t>The system shall provide a flexible and scalable solution that is compliant with the County’s DIT technical architecture guidelines (e.g., security, platform, network, web, etc.).</t>
  </si>
  <si>
    <t>The system shall support the County’s database backup and recovery tools, guidelines, and standards.</t>
  </si>
  <si>
    <t>System/Interface</t>
  </si>
  <si>
    <t>I. Systems-Interfaces</t>
  </si>
  <si>
    <t>The project team shall utilize a version control software and adhere to the County's Change Management process.</t>
  </si>
  <si>
    <t>The system shall conform to the County’s integration standards.</t>
  </si>
  <si>
    <t>The system shall be compatible  of integrating with CYLANCE</t>
  </si>
  <si>
    <t>The system shall provide real-time mobile capabilities on all mobile platforms.</t>
  </si>
  <si>
    <t>The system shall support the latest operating system (e.g., server, desktop, mobile, etc.) updates within 6 months of release, and prior to end of life for the exsiting version.</t>
  </si>
  <si>
    <t>The system shall provide data import/export  functionality to import/export  data from/to external data stored in a delimited data file format (e.g., comma, tab, etc.) based on user security profiles.</t>
  </si>
  <si>
    <t>The vendor shall provide all services needed to transform, standardize, migrate, and load data (e.g., customer data, historical transactions, documents, etc.) from County’s legacy system to the future state solution prior to go-live with assistance from the County.  Vendor must clearly identify all data transformation tools utilized for this activity</t>
  </si>
  <si>
    <t xml:space="preserve">The system shall have an average response time less than 300ms for normal/typical tasks and transactionsfor internal and web users,respectively.  Response times between 300ms to one second is tolerable if feedback is provided.  For long running processes exceeding one second, a progress indicator shall be displayed.  </t>
  </si>
  <si>
    <t>The system shall have the ability to support a 99.99% availability — excluding planned maintenance.</t>
  </si>
  <si>
    <t>The system must be compatible with WINDOWS X workstation or the most recent version of WINDOWS</t>
  </si>
  <si>
    <t xml:space="preserve"> </t>
  </si>
  <si>
    <t>The system shall fully operate on an ORACLE or SQL SERVER database platform.</t>
  </si>
  <si>
    <t>Department of Vehicle Services (DVS)</t>
  </si>
  <si>
    <t xml:space="preserve">I </t>
  </si>
  <si>
    <t>System shall provide the ability to track the real-time location of vehicles via the portal using GPS technology.</t>
  </si>
  <si>
    <t xml:space="preserve">The system shall support the County’s hardware and software specifications. </t>
  </si>
  <si>
    <t>The system shall provide a Web portal with back-end process workflows and configurations. The portal will be accessible to County staff and not accessible by the public. The portal would provide different levels of functionality and data access that is configurable by the County.</t>
  </si>
  <si>
    <r>
      <t xml:space="preserve">The system shall be able to support </t>
    </r>
    <r>
      <rPr>
        <sz val="9"/>
        <color rgb="FF000000"/>
        <rFont val="Arial"/>
        <family val="2"/>
      </rPr>
      <t xml:space="preserve">concurrent staff and web portal users. </t>
    </r>
  </si>
  <si>
    <t>The system shall provide application tracking information with a customer-centric view of the workflow process.</t>
  </si>
  <si>
    <t>The system shall be capable of easily adapting the workflow configuration to business needs (e.g., business rules) through change in configuration settings.</t>
  </si>
  <si>
    <t>Web pages, screens and reports shall be compatible with the Internet Explorer browser.</t>
  </si>
  <si>
    <t>G. GPS</t>
  </si>
  <si>
    <t xml:space="preserve">The system shall be available from anywhere based on relevant security profiles for staff </t>
  </si>
  <si>
    <t>The system shall support and enforce configurable data validation rules and conditions to ensure data integrity.</t>
  </si>
  <si>
    <t>The system shall have the ability to capture the workflow of the services that implement development project processes, and execute them in an automated framework.</t>
  </si>
  <si>
    <t>The system shall provide the capability to encapsulate the steps that users manage today, and execute them efficiently by using the correct sequencing, parallel processing and ensuring that the correct information is available.</t>
  </si>
  <si>
    <t>The system shall provide the administrators the ability to create user accounts and users should have the ability to update their profile online.</t>
  </si>
  <si>
    <t>The system shall provide the ability to Save/Exit an application at any point in a process.</t>
  </si>
  <si>
    <t>The system shall provide collaborative web browsing capability that allow staff to review the reservation request as the customer completes it online.</t>
  </si>
  <si>
    <t>The web portal support all of the latest (and one version prior) desktop and mobile Internet Explorer browser.</t>
  </si>
  <si>
    <t>The system shall allow the user to configure their view and save their preferences.</t>
  </si>
  <si>
    <t xml:space="preserve">System shall support configurable dashboards that may be used to display analytics for different types of users.  </t>
  </si>
  <si>
    <t>The system shall be capable of integrating with the IE11 web browser; vendor shall identify if browser plug-ins or client installs are required</t>
  </si>
  <si>
    <t>The System must be compatible with SCCM.</t>
  </si>
  <si>
    <t>Assetworks Fleetfocus M5</t>
  </si>
  <si>
    <t>County's vehicle maintenance system</t>
  </si>
  <si>
    <t>(M)ust Have or (O)ptional</t>
  </si>
  <si>
    <t>(M)ust Have or (O)optional</t>
  </si>
  <si>
    <r>
      <t xml:space="preserve">Offeror shall complete and submit this Requirements Matrix with their proposal response.
For each requirement, Offeror should indicate which of the following four options will be used to meet the requirement:
1.  </t>
    </r>
    <r>
      <rPr>
        <b/>
        <sz val="11"/>
        <color theme="1"/>
        <rFont val="Calibri"/>
        <family val="2"/>
        <scheme val="minor"/>
      </rPr>
      <t>Production Configuration, Scripting, Both, or None (C, S, B, N)</t>
    </r>
    <r>
      <rPr>
        <sz val="11"/>
        <color theme="1"/>
        <rFont val="Calibri"/>
        <family val="2"/>
        <scheme val="minor"/>
      </rPr>
      <t xml:space="preserve"> - Use this column to indicate that the requirement is met by the proposed solution through (</t>
    </r>
    <r>
      <rPr>
        <b/>
        <sz val="11"/>
        <color theme="1"/>
        <rFont val="Calibri"/>
        <family val="2"/>
        <scheme val="minor"/>
      </rPr>
      <t>C</t>
    </r>
    <r>
      <rPr>
        <sz val="11"/>
        <color theme="1"/>
        <rFont val="Calibri"/>
        <family val="2"/>
        <scheme val="minor"/>
      </rPr>
      <t>)onfiguration, (</t>
    </r>
    <r>
      <rPr>
        <b/>
        <sz val="11"/>
        <color theme="1"/>
        <rFont val="Calibri"/>
        <family val="2"/>
        <scheme val="minor"/>
      </rPr>
      <t>S</t>
    </r>
    <r>
      <rPr>
        <sz val="11"/>
        <color theme="1"/>
        <rFont val="Calibri"/>
        <family val="2"/>
        <scheme val="minor"/>
      </rPr>
      <t>)cripting, (</t>
    </r>
    <r>
      <rPr>
        <b/>
        <sz val="11"/>
        <color theme="1"/>
        <rFont val="Calibri"/>
        <family val="2"/>
        <scheme val="minor"/>
      </rPr>
      <t>B</t>
    </r>
    <r>
      <rPr>
        <sz val="11"/>
        <color theme="1"/>
        <rFont val="Calibri"/>
        <family val="2"/>
        <scheme val="minor"/>
      </rPr>
      <t>)oth, or (</t>
    </r>
    <r>
      <rPr>
        <b/>
        <sz val="11"/>
        <color theme="1"/>
        <rFont val="Calibri"/>
        <family val="2"/>
        <scheme val="minor"/>
      </rPr>
      <t>N</t>
    </r>
    <r>
      <rPr>
        <sz val="11"/>
        <color theme="1"/>
        <rFont val="Calibri"/>
        <family val="2"/>
        <scheme val="minor"/>
      </rPr>
      <t xml:space="preserve">)one  If None is selected, indicate if the requirement can be met with the other remaining options 2 through 4.
2.  </t>
    </r>
    <r>
      <rPr>
        <b/>
        <sz val="11"/>
        <color theme="1"/>
        <rFont val="Calibri"/>
        <family val="2"/>
        <scheme val="minor"/>
      </rPr>
      <t>Product Customization (Y, N)</t>
    </r>
    <r>
      <rPr>
        <sz val="11"/>
        <color theme="1"/>
        <rFont val="Calibri"/>
        <family val="2"/>
        <scheme val="minor"/>
      </rPr>
      <t xml:space="preserve"> - Use this column to indicate that the requirement is met by the proposed solution through product customization and/or custom developed code.  Provide additional details on your response under the Explanation column.
3.  </t>
    </r>
    <r>
      <rPr>
        <b/>
        <sz val="11"/>
        <color theme="1"/>
        <rFont val="Calibri"/>
        <family val="2"/>
        <scheme val="minor"/>
      </rPr>
      <t>Future Product Release</t>
    </r>
    <r>
      <rPr>
        <sz val="11"/>
        <color theme="1"/>
        <rFont val="Calibri"/>
        <family val="2"/>
        <scheme val="minor"/>
      </rPr>
      <t xml:space="preserve"> </t>
    </r>
    <r>
      <rPr>
        <b/>
        <sz val="11"/>
        <color theme="1"/>
        <rFont val="Calibri"/>
        <family val="2"/>
        <scheme val="minor"/>
      </rPr>
      <t>(Y, N)</t>
    </r>
    <r>
      <rPr>
        <sz val="11"/>
        <color theme="1"/>
        <rFont val="Calibri"/>
        <family val="2"/>
        <scheme val="minor"/>
      </rPr>
      <t xml:space="preserve"> - Use this column to indicate that the requirement will be met in a future product release.  Provide projected release date and version number (if available) under the Explanation column.
4.  </t>
    </r>
    <r>
      <rPr>
        <b/>
        <sz val="11"/>
        <color theme="1"/>
        <rFont val="Calibri"/>
        <family val="2"/>
        <scheme val="minor"/>
      </rPr>
      <t>Integration with 3rd Party Product (Y, N)</t>
    </r>
    <r>
      <rPr>
        <sz val="11"/>
        <color theme="1"/>
        <rFont val="Calibri"/>
        <family val="2"/>
        <scheme val="minor"/>
      </rPr>
      <t xml:space="preserve"> - Use this column to indicate that the requirement can only be met through the use and integration with a 3rd party product or solution.  Identify the proposed 3rd party product under the Explanation column.
</t>
    </r>
    <r>
      <rPr>
        <u/>
        <sz val="11"/>
        <color theme="1"/>
        <rFont val="Calibri"/>
        <family val="2"/>
        <scheme val="minor"/>
      </rPr>
      <t xml:space="preserve">Note:  </t>
    </r>
    <r>
      <rPr>
        <sz val="11"/>
        <color theme="1"/>
        <rFont val="Calibri"/>
        <family val="2"/>
        <scheme val="minor"/>
      </rPr>
      <t xml:space="preserve">
1.  Offeror must address all requirements included in this Requirements Matrix, including those marked as (</t>
    </r>
    <r>
      <rPr>
        <b/>
        <sz val="11"/>
        <color theme="1"/>
        <rFont val="Calibri"/>
        <family val="2"/>
        <scheme val="minor"/>
      </rPr>
      <t>M</t>
    </r>
    <r>
      <rPr>
        <sz val="11"/>
        <color theme="1"/>
        <rFont val="Calibri"/>
        <family val="2"/>
        <scheme val="minor"/>
      </rPr>
      <t>)ust Have or (</t>
    </r>
    <r>
      <rPr>
        <b/>
        <sz val="11"/>
        <color theme="1"/>
        <rFont val="Calibri"/>
        <family val="2"/>
        <scheme val="minor"/>
      </rPr>
      <t>O</t>
    </r>
    <r>
      <rPr>
        <sz val="11"/>
        <color theme="1"/>
        <rFont val="Calibri"/>
        <family val="2"/>
        <scheme val="minor"/>
      </rPr>
      <t>)ptional.
2.  Offeror must provide an explanation on any cells shaded in YELLOW.
3.  Each requirement indicates whether if it is applicable to (</t>
    </r>
    <r>
      <rPr>
        <b/>
        <sz val="11"/>
        <color theme="1"/>
        <rFont val="Calibri"/>
        <family val="2"/>
        <scheme val="minor"/>
      </rPr>
      <t>O</t>
    </r>
    <r>
      <rPr>
        <sz val="11"/>
        <color theme="1"/>
        <rFont val="Calibri"/>
        <family val="2"/>
        <scheme val="minor"/>
      </rPr>
      <t>)n-premise, (</t>
    </r>
    <r>
      <rPr>
        <b/>
        <sz val="11"/>
        <color theme="1"/>
        <rFont val="Calibri"/>
        <family val="2"/>
        <scheme val="minor"/>
      </rPr>
      <t>H</t>
    </r>
    <r>
      <rPr>
        <sz val="11"/>
        <color theme="1"/>
        <rFont val="Calibri"/>
        <family val="2"/>
        <scheme val="minor"/>
      </rPr>
      <t>)osted, or (</t>
    </r>
    <r>
      <rPr>
        <b/>
        <sz val="11"/>
        <color theme="1"/>
        <rFont val="Calibri"/>
        <family val="2"/>
        <scheme val="minor"/>
      </rPr>
      <t>B</t>
    </r>
    <r>
      <rPr>
        <sz val="11"/>
        <color theme="1"/>
        <rFont val="Calibri"/>
        <family val="2"/>
        <scheme val="minor"/>
      </rPr>
      <t xml:space="preserve">)oth deployment models.
</t>
    </r>
  </si>
  <si>
    <t>Total Must Have Requirements</t>
  </si>
  <si>
    <t>Requirements Matrix - RFP2000002737, 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</si>
</sst>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6"/>
      <color theme="1"/>
      <name val="Calibri"/>
      <family val="2"/>
      <scheme val="minor"/>
    </font>
    <font>
      <sz val="11"/>
      <color rgb="FF0070C0"/>
      <name val="Calibri"/>
      <family val="2"/>
      <scheme val="minor"/>
    </font>
    <font>
      <b/>
      <u/>
      <sz val="11"/>
      <color theme="1"/>
      <name val="Calibri"/>
      <family val="2"/>
      <scheme val="minor"/>
    </font>
    <font>
      <b/>
      <sz val="11"/>
      <color theme="0"/>
      <name val="Calibri"/>
      <family val="2"/>
      <scheme val="minor"/>
    </font>
    <font>
      <b/>
      <sz val="9"/>
      <color theme="0"/>
      <name val="Arial"/>
      <family val="2"/>
    </font>
    <font>
      <sz val="9"/>
      <color theme="1"/>
      <name val="Arial"/>
      <family val="2"/>
    </font>
    <font>
      <sz val="9"/>
      <color rgb="FF000000"/>
      <name val="Arial"/>
      <family val="2"/>
    </font>
    <font>
      <sz val="9"/>
      <name val="Arial"/>
      <family val="2"/>
    </font>
    <font>
      <u/>
      <sz val="11"/>
      <color theme="1"/>
      <name val="Calibri"/>
      <family val="2"/>
      <scheme val="minor"/>
    </font>
    <font>
      <u/>
      <sz val="11"/>
      <color theme="10"/>
      <name val="Calibri"/>
      <family val="2"/>
      <scheme val="minor"/>
    </font>
    <font>
      <sz val="11"/>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79">
    <xf numFmtId="0" fontId="0" fillId="0" borderId="0" xfId="0"/>
    <xf numFmtId="0" fontId="0" fillId="5" borderId="0" xfId="0" applyFill="1"/>
    <xf numFmtId="0" fontId="2" fillId="5" borderId="0" xfId="0" applyFont="1" applyFill="1"/>
    <xf numFmtId="0" fontId="4" fillId="5" borderId="0" xfId="0" applyFont="1" applyFill="1"/>
    <xf numFmtId="0" fontId="5" fillId="2" borderId="0" xfId="0" applyFont="1" applyFill="1"/>
    <xf numFmtId="0" fontId="0" fillId="5" borderId="0" xfId="0" applyFill="1" applyAlignment="1"/>
    <xf numFmtId="0" fontId="3" fillId="5" borderId="0" xfId="0" applyFont="1" applyFill="1" applyAlignment="1">
      <alignment vertical="center"/>
    </xf>
    <xf numFmtId="0" fontId="1" fillId="5" borderId="0" xfId="0" applyFont="1" applyFill="1"/>
    <xf numFmtId="0" fontId="6" fillId="5" borderId="0" xfId="0" applyFont="1" applyFill="1"/>
    <xf numFmtId="0" fontId="0" fillId="5" borderId="0" xfId="0" applyFill="1" applyAlignment="1">
      <alignment vertical="top" wrapText="1"/>
    </xf>
    <xf numFmtId="0" fontId="0" fillId="5" borderId="1" xfId="0" applyFill="1" applyBorder="1" applyAlignment="1">
      <alignment vertical="top" wrapText="1"/>
    </xf>
    <xf numFmtId="0" fontId="7" fillId="3" borderId="1" xfId="0" applyFont="1" applyFill="1" applyBorder="1" applyAlignment="1">
      <alignment horizontal="center" vertical="top" wrapText="1"/>
    </xf>
    <xf numFmtId="0" fontId="0" fillId="5" borderId="0" xfId="0" applyFill="1" applyBorder="1" applyAlignment="1">
      <alignment vertical="top" wrapText="1"/>
    </xf>
    <xf numFmtId="0" fontId="0" fillId="5" borderId="0" xfId="0" applyFill="1" applyBorder="1" applyAlignment="1">
      <alignment horizontal="center" vertical="top" wrapText="1"/>
    </xf>
    <xf numFmtId="0" fontId="8" fillId="3" borderId="1" xfId="0" applyFont="1" applyFill="1" applyBorder="1" applyAlignment="1">
      <alignment horizontal="center" textRotation="90"/>
    </xf>
    <xf numFmtId="0" fontId="8" fillId="3" borderId="1" xfId="0" applyFont="1" applyFill="1" applyBorder="1" applyAlignment="1">
      <alignment textRotation="90"/>
    </xf>
    <xf numFmtId="0" fontId="9" fillId="0" borderId="0" xfId="0" applyFont="1"/>
    <xf numFmtId="0" fontId="9" fillId="5"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5" borderId="0" xfId="0" applyFont="1" applyFill="1" applyBorder="1" applyAlignment="1">
      <alignment horizontal="center" vertical="center"/>
    </xf>
    <xf numFmtId="0" fontId="9" fillId="0" borderId="0" xfId="0" applyFont="1" applyBorder="1" applyAlignment="1">
      <alignment wrapText="1"/>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4" borderId="0" xfId="0" applyFont="1" applyFill="1" applyAlignment="1">
      <alignment horizontal="right"/>
    </xf>
    <xf numFmtId="0" fontId="9" fillId="4" borderId="0" xfId="0" applyFont="1" applyFill="1"/>
    <xf numFmtId="0" fontId="9" fillId="4" borderId="1" xfId="0" applyFont="1" applyFill="1" applyBorder="1"/>
    <xf numFmtId="0" fontId="9" fillId="4" borderId="0" xfId="0" applyFont="1" applyFill="1" applyAlignment="1">
      <alignment horizontal="center"/>
    </xf>
    <xf numFmtId="0" fontId="9" fillId="0" borderId="0" xfId="0" applyFont="1" applyAlignment="1">
      <alignment horizontal="center"/>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0" fillId="0" borderId="1" xfId="0" applyFont="1" applyFill="1" applyBorder="1" applyAlignment="1">
      <alignment vertical="center" wrapText="1"/>
    </xf>
    <xf numFmtId="0" fontId="9" fillId="0" borderId="11" xfId="0" applyFont="1" applyFill="1" applyBorder="1" applyAlignment="1">
      <alignment vertical="center" wrapText="1"/>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10" fillId="0" borderId="1" xfId="0" applyFont="1" applyFill="1" applyBorder="1" applyAlignment="1">
      <alignment horizontal="left" vertical="center" wrapText="1" indent="1" readingOrder="1"/>
    </xf>
    <xf numFmtId="0" fontId="9" fillId="4" borderId="0" xfId="0" applyFont="1" applyFill="1" applyBorder="1"/>
    <xf numFmtId="0" fontId="7" fillId="5" borderId="0" xfId="0" applyFont="1" applyFill="1" applyBorder="1" applyAlignment="1">
      <alignment vertical="center" wrapText="1"/>
    </xf>
    <xf numFmtId="0" fontId="7" fillId="5" borderId="0" xfId="0" applyFont="1" applyFill="1" applyBorder="1" applyAlignment="1">
      <alignment horizontal="center" vertical="top" wrapText="1"/>
    </xf>
    <xf numFmtId="0" fontId="8" fillId="3" borderId="1" xfId="0" applyFont="1" applyFill="1" applyBorder="1" applyAlignment="1">
      <alignment horizontal="center"/>
    </xf>
    <xf numFmtId="0" fontId="9" fillId="5" borderId="1" xfId="0" applyFont="1" applyFill="1" applyBorder="1" applyAlignment="1">
      <alignment vertical="center" wrapText="1"/>
    </xf>
    <xf numFmtId="0" fontId="0" fillId="0" borderId="1" xfId="0"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4" fillId="5" borderId="0" xfId="0" applyFont="1" applyFill="1" applyAlignment="1">
      <alignment vertical="top"/>
    </xf>
    <xf numFmtId="0" fontId="9" fillId="0" borderId="0" xfId="0" applyFont="1" applyFill="1"/>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0" xfId="0" applyFont="1" applyFill="1"/>
    <xf numFmtId="0" fontId="9" fillId="0" borderId="1" xfId="0" applyFont="1" applyBorder="1" applyAlignment="1">
      <alignment wrapText="1"/>
    </xf>
    <xf numFmtId="0" fontId="9" fillId="0" borderId="1" xfId="0" applyFont="1" applyBorder="1"/>
    <xf numFmtId="0" fontId="9" fillId="4" borderId="1" xfId="0" applyFont="1" applyFill="1" applyBorder="1" applyAlignment="1">
      <alignment horizontal="right"/>
    </xf>
    <xf numFmtId="0" fontId="9" fillId="4" borderId="1" xfId="0" applyFont="1" applyFill="1" applyBorder="1" applyAlignment="1">
      <alignment horizontal="center"/>
    </xf>
    <xf numFmtId="0" fontId="9" fillId="0" borderId="1" xfId="0" applyFont="1" applyBorder="1" applyAlignment="1">
      <alignment horizontal="center"/>
    </xf>
    <xf numFmtId="0" fontId="0" fillId="5" borderId="0" xfId="0" applyFill="1" applyAlignment="1">
      <alignment horizontal="left" vertical="top" wrapText="1"/>
    </xf>
    <xf numFmtId="0" fontId="1" fillId="5" borderId="2" xfId="0" applyFont="1" applyFill="1" applyBorder="1" applyAlignment="1">
      <alignment horizontal="right" vertical="top" wrapText="1"/>
    </xf>
    <xf numFmtId="0" fontId="1" fillId="5" borderId="4" xfId="0" applyFont="1" applyFill="1" applyBorder="1" applyAlignment="1">
      <alignment horizontal="right" vertical="top" wrapText="1"/>
    </xf>
    <xf numFmtId="0" fontId="1" fillId="5" borderId="3" xfId="0" applyFont="1" applyFill="1" applyBorder="1" applyAlignment="1">
      <alignment horizontal="right" vertical="top" wrapText="1"/>
    </xf>
    <xf numFmtId="0" fontId="7" fillId="3" borderId="2"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3" xfId="0" applyFont="1" applyFill="1" applyBorder="1" applyAlignment="1">
      <alignment horizontal="center" vertical="top" wrapText="1"/>
    </xf>
    <xf numFmtId="0" fontId="13" fillId="5" borderId="2" xfId="1" applyFill="1" applyBorder="1" applyAlignment="1">
      <alignment horizontal="left" vertical="top" wrapText="1"/>
    </xf>
    <xf numFmtId="0" fontId="13" fillId="5" borderId="4" xfId="1" applyFill="1" applyBorder="1" applyAlignment="1">
      <alignment horizontal="left" vertical="top" wrapText="1"/>
    </xf>
    <xf numFmtId="0" fontId="13" fillId="5" borderId="3" xfId="1" applyFill="1" applyBorder="1" applyAlignment="1">
      <alignment horizontal="left" vertical="top"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3" borderId="1" xfId="0" applyFont="1" applyFill="1" applyBorder="1" applyAlignment="1">
      <alignment horizontal="center"/>
    </xf>
    <xf numFmtId="0" fontId="8"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9" fillId="4" borderId="1" xfId="0" applyFont="1" applyFill="1" applyBorder="1" applyAlignment="1">
      <alignment horizontal="left"/>
    </xf>
    <xf numFmtId="0" fontId="15" fillId="5" borderId="0" xfId="0" applyFont="1" applyFill="1"/>
  </cellXfs>
  <cellStyles count="2">
    <cellStyle name="Hyperlink" xfId="1" builtinId="8"/>
    <cellStyle name="Normal"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9525</xdr:rowOff>
    </xdr:from>
    <xdr:to>
      <xdr:col>3</xdr:col>
      <xdr:colOff>19050</xdr:colOff>
      <xdr:row>6</xdr:row>
      <xdr:rowOff>257175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285750"/>
          <a:ext cx="1200150"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3</xdr:row>
      <xdr:rowOff>9525</xdr:rowOff>
    </xdr:from>
    <xdr:to>
      <xdr:col>3</xdr:col>
      <xdr:colOff>19050</xdr:colOff>
      <xdr:row>6</xdr:row>
      <xdr:rowOff>244475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514350"/>
          <a:ext cx="1200150"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3"/>
  <sheetViews>
    <sheetView view="pageBreakPreview" zoomScale="60" zoomScaleNormal="100" workbookViewId="0">
      <selection activeCell="B13" sqref="B13:O40"/>
    </sheetView>
  </sheetViews>
  <sheetFormatPr defaultRowHeight="14.5" x14ac:dyDescent="0.35"/>
  <cols>
    <col min="1" max="1" width="4.453125" customWidth="1"/>
    <col min="4" max="4" width="4" customWidth="1"/>
  </cols>
  <sheetData>
    <row r="1" spans="1:30" ht="6.7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9.75" hidden="1" customHeigh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6" x14ac:dyDescent="0.6">
      <c r="A4" s="1"/>
      <c r="B4" s="1"/>
      <c r="C4" s="1"/>
      <c r="D4" s="1"/>
      <c r="E4" s="2" t="s">
        <v>3</v>
      </c>
      <c r="F4" s="1"/>
      <c r="G4" s="1"/>
      <c r="H4" s="1"/>
      <c r="I4" s="1"/>
      <c r="J4" s="1"/>
      <c r="K4" s="1"/>
      <c r="L4" s="1"/>
      <c r="M4" s="1"/>
      <c r="N4" s="1"/>
      <c r="O4" s="1"/>
      <c r="P4" s="1"/>
      <c r="Q4" s="1"/>
      <c r="R4" s="1"/>
      <c r="S4" s="1"/>
      <c r="T4" s="1"/>
      <c r="U4" s="1"/>
      <c r="V4" s="1"/>
      <c r="W4" s="1"/>
      <c r="X4" s="1"/>
      <c r="Y4" s="1"/>
      <c r="Z4" s="1"/>
      <c r="AA4" s="1"/>
      <c r="AB4" s="1"/>
      <c r="AC4" s="1"/>
      <c r="AD4" s="1"/>
    </row>
    <row r="5" spans="1:30" ht="33.5" x14ac:dyDescent="0.75">
      <c r="A5" s="1"/>
      <c r="B5" s="1"/>
      <c r="C5" s="1"/>
      <c r="D5" s="1"/>
      <c r="E5" s="3" t="s">
        <v>214</v>
      </c>
      <c r="F5" s="1"/>
      <c r="G5" s="1"/>
      <c r="H5" s="1"/>
      <c r="I5" s="1"/>
      <c r="J5" s="1"/>
      <c r="K5" s="1"/>
      <c r="L5" s="1"/>
      <c r="M5" s="1"/>
      <c r="N5" s="1"/>
      <c r="O5" s="1"/>
      <c r="P5" s="1"/>
      <c r="Q5" s="1"/>
      <c r="R5" s="1"/>
      <c r="S5" s="1"/>
      <c r="T5" s="1"/>
      <c r="U5" s="1"/>
      <c r="V5" s="1"/>
      <c r="W5" s="1"/>
      <c r="X5" s="1"/>
      <c r="Y5" s="1"/>
      <c r="Z5" s="1"/>
      <c r="AA5" s="1"/>
      <c r="AB5" s="1"/>
      <c r="AC5" s="1"/>
      <c r="AD5" s="1"/>
    </row>
    <row r="6" spans="1:30" x14ac:dyDescent="0.35">
      <c r="A6" s="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36" customHeight="1" x14ac:dyDescent="0.35">
      <c r="A7" s="1"/>
      <c r="B7" s="1"/>
      <c r="C7" s="1"/>
      <c r="D7" s="1"/>
      <c r="E7" s="6" t="s">
        <v>7</v>
      </c>
      <c r="F7" s="1"/>
      <c r="G7" s="1"/>
      <c r="H7" s="1"/>
      <c r="I7" s="1"/>
      <c r="J7" s="1"/>
      <c r="K7" s="1"/>
      <c r="L7" s="1"/>
      <c r="M7" s="1"/>
      <c r="N7" s="1"/>
      <c r="O7" s="1"/>
      <c r="P7" s="1"/>
      <c r="Q7" s="1"/>
      <c r="R7" s="1"/>
      <c r="S7" s="1"/>
      <c r="T7" s="1"/>
      <c r="U7" s="1"/>
      <c r="V7" s="1"/>
      <c r="W7" s="1"/>
      <c r="X7" s="1"/>
      <c r="Y7" s="1"/>
      <c r="Z7" s="1"/>
      <c r="AA7" s="1"/>
      <c r="AB7" s="1"/>
      <c r="AC7" s="1"/>
      <c r="AD7" s="1"/>
    </row>
    <row r="8" spans="1:30" ht="6.75" customHeight="1" x14ac:dyDescent="0.35">
      <c r="A8" s="4"/>
      <c r="B8" s="4"/>
      <c r="C8" s="4"/>
      <c r="D8" s="4"/>
      <c r="E8" s="4"/>
      <c r="F8" s="4"/>
      <c r="G8" s="4"/>
      <c r="H8" s="4"/>
      <c r="I8" s="4"/>
      <c r="J8" s="4"/>
      <c r="K8" s="4"/>
      <c r="L8" s="4"/>
      <c r="M8" s="4"/>
      <c r="N8" s="4"/>
      <c r="O8" s="4"/>
      <c r="P8" s="1"/>
      <c r="Q8" s="1"/>
      <c r="R8" s="1"/>
      <c r="S8" s="1"/>
      <c r="T8" s="1"/>
      <c r="U8" s="1"/>
      <c r="V8" s="1"/>
      <c r="W8" s="1"/>
      <c r="X8" s="1"/>
      <c r="Y8" s="1"/>
      <c r="Z8" s="1"/>
      <c r="AA8" s="1"/>
      <c r="AB8" s="1"/>
      <c r="AC8" s="1"/>
      <c r="AD8" s="1"/>
    </row>
    <row r="9" spans="1:30"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0"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35">
      <c r="A11" s="1"/>
      <c r="B11" s="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ht="15" customHeight="1" x14ac:dyDescent="0.35">
      <c r="A13" s="1"/>
      <c r="B13" s="58" t="s">
        <v>240</v>
      </c>
      <c r="C13" s="58"/>
      <c r="D13" s="58"/>
      <c r="E13" s="58"/>
      <c r="F13" s="58"/>
      <c r="G13" s="58"/>
      <c r="H13" s="58"/>
      <c r="I13" s="58"/>
      <c r="J13" s="58"/>
      <c r="K13" s="58"/>
      <c r="L13" s="58"/>
      <c r="M13" s="58"/>
      <c r="N13" s="58"/>
      <c r="O13" s="58"/>
      <c r="P13" s="1"/>
      <c r="Q13" s="1"/>
      <c r="R13" s="1"/>
      <c r="S13" s="1"/>
      <c r="T13" s="1"/>
      <c r="U13" s="1"/>
      <c r="V13" s="1"/>
      <c r="W13" s="1"/>
      <c r="X13" s="1"/>
      <c r="Y13" s="1"/>
      <c r="Z13" s="1"/>
      <c r="AA13" s="1"/>
      <c r="AB13" s="1"/>
      <c r="AC13" s="1"/>
      <c r="AD13" s="1"/>
    </row>
    <row r="14" spans="1:30" x14ac:dyDescent="0.35">
      <c r="A14" s="1"/>
      <c r="B14" s="58"/>
      <c r="C14" s="58"/>
      <c r="D14" s="58"/>
      <c r="E14" s="58"/>
      <c r="F14" s="58"/>
      <c r="G14" s="58"/>
      <c r="H14" s="58"/>
      <c r="I14" s="58"/>
      <c r="J14" s="58"/>
      <c r="K14" s="58"/>
      <c r="L14" s="58"/>
      <c r="M14" s="58"/>
      <c r="N14" s="58"/>
      <c r="O14" s="58"/>
      <c r="P14" s="1"/>
      <c r="Q14" s="1"/>
      <c r="R14" s="1"/>
      <c r="S14" s="1"/>
      <c r="T14" s="1"/>
      <c r="U14" s="1"/>
      <c r="V14" s="1"/>
      <c r="W14" s="1"/>
      <c r="X14" s="1"/>
      <c r="Y14" s="1"/>
      <c r="Z14" s="1"/>
      <c r="AA14" s="1"/>
      <c r="AB14" s="1"/>
      <c r="AC14" s="1"/>
      <c r="AD14" s="1"/>
    </row>
    <row r="15" spans="1:30" x14ac:dyDescent="0.35">
      <c r="A15" s="1"/>
      <c r="B15" s="58"/>
      <c r="C15" s="58"/>
      <c r="D15" s="58"/>
      <c r="E15" s="58"/>
      <c r="F15" s="58"/>
      <c r="G15" s="58"/>
      <c r="H15" s="58"/>
      <c r="I15" s="58"/>
      <c r="J15" s="58"/>
      <c r="K15" s="58"/>
      <c r="L15" s="58"/>
      <c r="M15" s="58"/>
      <c r="N15" s="58"/>
      <c r="O15" s="58"/>
      <c r="P15" s="1"/>
      <c r="Q15" s="1"/>
      <c r="R15" s="1"/>
      <c r="S15" s="1"/>
      <c r="T15" s="1"/>
      <c r="U15" s="1"/>
      <c r="V15" s="1"/>
      <c r="W15" s="1"/>
      <c r="X15" s="1"/>
      <c r="Y15" s="1"/>
      <c r="Z15" s="1"/>
      <c r="AA15" s="1"/>
      <c r="AB15" s="1"/>
      <c r="AC15" s="1"/>
      <c r="AD15" s="1"/>
    </row>
    <row r="16" spans="1:30" x14ac:dyDescent="0.35">
      <c r="A16" s="1"/>
      <c r="B16" s="58"/>
      <c r="C16" s="58"/>
      <c r="D16" s="58"/>
      <c r="E16" s="58"/>
      <c r="F16" s="58"/>
      <c r="G16" s="58"/>
      <c r="H16" s="58"/>
      <c r="I16" s="58"/>
      <c r="J16" s="58"/>
      <c r="K16" s="58"/>
      <c r="L16" s="58"/>
      <c r="M16" s="58"/>
      <c r="N16" s="58"/>
      <c r="O16" s="58"/>
      <c r="P16" s="1"/>
      <c r="Q16" s="1"/>
      <c r="R16" s="1"/>
      <c r="S16" s="1"/>
      <c r="T16" s="1"/>
      <c r="U16" s="1"/>
      <c r="V16" s="1"/>
      <c r="W16" s="1"/>
      <c r="X16" s="1"/>
      <c r="Y16" s="1"/>
      <c r="Z16" s="1"/>
      <c r="AA16" s="1"/>
      <c r="AB16" s="1"/>
      <c r="AC16" s="1"/>
      <c r="AD16" s="1"/>
    </row>
    <row r="17" spans="1:30" x14ac:dyDescent="0.35">
      <c r="A17" s="1"/>
      <c r="B17" s="58"/>
      <c r="C17" s="58"/>
      <c r="D17" s="58"/>
      <c r="E17" s="58"/>
      <c r="F17" s="58"/>
      <c r="G17" s="58"/>
      <c r="H17" s="58"/>
      <c r="I17" s="58"/>
      <c r="J17" s="58"/>
      <c r="K17" s="58"/>
      <c r="L17" s="58"/>
      <c r="M17" s="58"/>
      <c r="N17" s="58"/>
      <c r="O17" s="58"/>
      <c r="P17" s="1"/>
      <c r="Q17" s="1"/>
      <c r="R17" s="1"/>
      <c r="S17" s="1"/>
      <c r="T17" s="1"/>
      <c r="U17" s="1"/>
      <c r="V17" s="1"/>
      <c r="W17" s="1"/>
      <c r="X17" s="1"/>
      <c r="Y17" s="1"/>
      <c r="Z17" s="1"/>
      <c r="AA17" s="1"/>
      <c r="AB17" s="1"/>
      <c r="AC17" s="1"/>
      <c r="AD17" s="1"/>
    </row>
    <row r="18" spans="1:30" x14ac:dyDescent="0.35">
      <c r="A18" s="1"/>
      <c r="B18" s="58"/>
      <c r="C18" s="58"/>
      <c r="D18" s="58"/>
      <c r="E18" s="58"/>
      <c r="F18" s="58"/>
      <c r="G18" s="58"/>
      <c r="H18" s="58"/>
      <c r="I18" s="58"/>
      <c r="J18" s="58"/>
      <c r="K18" s="58"/>
      <c r="L18" s="58"/>
      <c r="M18" s="58"/>
      <c r="N18" s="58"/>
      <c r="O18" s="58"/>
      <c r="P18" s="1"/>
      <c r="Q18" s="1"/>
      <c r="R18" s="1"/>
      <c r="S18" s="1"/>
      <c r="T18" s="1"/>
      <c r="U18" s="1"/>
      <c r="V18" s="1"/>
      <c r="W18" s="1"/>
      <c r="X18" s="1"/>
      <c r="Y18" s="1"/>
      <c r="Z18" s="1"/>
      <c r="AA18" s="1"/>
      <c r="AB18" s="1"/>
      <c r="AC18" s="1"/>
      <c r="AD18" s="1"/>
    </row>
    <row r="19" spans="1:30" x14ac:dyDescent="0.35">
      <c r="A19" s="1"/>
      <c r="B19" s="58"/>
      <c r="C19" s="58"/>
      <c r="D19" s="58"/>
      <c r="E19" s="58"/>
      <c r="F19" s="58"/>
      <c r="G19" s="58"/>
      <c r="H19" s="58"/>
      <c r="I19" s="58"/>
      <c r="J19" s="58"/>
      <c r="K19" s="58"/>
      <c r="L19" s="58"/>
      <c r="M19" s="58"/>
      <c r="N19" s="58"/>
      <c r="O19" s="58"/>
      <c r="P19" s="1"/>
      <c r="Q19" s="1"/>
      <c r="R19" s="1"/>
      <c r="S19" s="1"/>
      <c r="T19" s="1"/>
      <c r="U19" s="1"/>
      <c r="V19" s="1"/>
      <c r="W19" s="1"/>
      <c r="X19" s="1"/>
      <c r="Y19" s="1"/>
      <c r="Z19" s="1"/>
      <c r="AA19" s="1"/>
      <c r="AB19" s="1"/>
      <c r="AC19" s="1"/>
      <c r="AD19" s="1"/>
    </row>
    <row r="20" spans="1:30" x14ac:dyDescent="0.35">
      <c r="A20" s="1"/>
      <c r="B20" s="58"/>
      <c r="C20" s="58"/>
      <c r="D20" s="58"/>
      <c r="E20" s="58"/>
      <c r="F20" s="58"/>
      <c r="G20" s="58"/>
      <c r="H20" s="58"/>
      <c r="I20" s="58"/>
      <c r="J20" s="58"/>
      <c r="K20" s="58"/>
      <c r="L20" s="58"/>
      <c r="M20" s="58"/>
      <c r="N20" s="58"/>
      <c r="O20" s="58"/>
      <c r="P20" s="1"/>
      <c r="Q20" s="1"/>
      <c r="R20" s="1"/>
      <c r="S20" s="1"/>
      <c r="T20" s="1"/>
      <c r="U20" s="1"/>
      <c r="V20" s="1"/>
      <c r="W20" s="1"/>
      <c r="X20" s="1"/>
      <c r="Y20" s="1"/>
      <c r="Z20" s="1"/>
      <c r="AA20" s="1"/>
      <c r="AB20" s="1"/>
      <c r="AC20" s="1"/>
      <c r="AD20" s="1"/>
    </row>
    <row r="21" spans="1:30" x14ac:dyDescent="0.35">
      <c r="A21" s="1"/>
      <c r="B21" s="58"/>
      <c r="C21" s="58"/>
      <c r="D21" s="58"/>
      <c r="E21" s="58"/>
      <c r="F21" s="58"/>
      <c r="G21" s="58"/>
      <c r="H21" s="58"/>
      <c r="I21" s="58"/>
      <c r="J21" s="58"/>
      <c r="K21" s="58"/>
      <c r="L21" s="58"/>
      <c r="M21" s="58"/>
      <c r="N21" s="58"/>
      <c r="O21" s="58"/>
      <c r="P21" s="1"/>
      <c r="Q21" s="1"/>
      <c r="R21" s="1"/>
      <c r="S21" s="1"/>
      <c r="T21" s="1"/>
      <c r="U21" s="1"/>
      <c r="V21" s="1"/>
      <c r="W21" s="1"/>
      <c r="X21" s="1"/>
      <c r="Y21" s="1"/>
      <c r="Z21" s="1"/>
      <c r="AA21" s="1"/>
      <c r="AB21" s="1"/>
      <c r="AC21" s="1"/>
      <c r="AD21" s="1"/>
    </row>
    <row r="22" spans="1:30" x14ac:dyDescent="0.35">
      <c r="A22" s="1"/>
      <c r="B22" s="58"/>
      <c r="C22" s="58"/>
      <c r="D22" s="58"/>
      <c r="E22" s="58"/>
      <c r="F22" s="58"/>
      <c r="G22" s="58"/>
      <c r="H22" s="58"/>
      <c r="I22" s="58"/>
      <c r="J22" s="58"/>
      <c r="K22" s="58"/>
      <c r="L22" s="58"/>
      <c r="M22" s="58"/>
      <c r="N22" s="58"/>
      <c r="O22" s="58"/>
      <c r="P22" s="1"/>
      <c r="Q22" s="1"/>
      <c r="R22" s="1"/>
      <c r="S22" s="1"/>
      <c r="T22" s="1"/>
      <c r="U22" s="1"/>
      <c r="V22" s="1"/>
      <c r="W22" s="1"/>
      <c r="X22" s="1"/>
      <c r="Y22" s="1"/>
      <c r="Z22" s="1"/>
      <c r="AA22" s="1"/>
      <c r="AB22" s="1"/>
      <c r="AC22" s="1"/>
      <c r="AD22" s="1"/>
    </row>
    <row r="23" spans="1:30" x14ac:dyDescent="0.35">
      <c r="A23" s="1"/>
      <c r="B23" s="58"/>
      <c r="C23" s="58"/>
      <c r="D23" s="58"/>
      <c r="E23" s="58"/>
      <c r="F23" s="58"/>
      <c r="G23" s="58"/>
      <c r="H23" s="58"/>
      <c r="I23" s="58"/>
      <c r="J23" s="58"/>
      <c r="K23" s="58"/>
      <c r="L23" s="58"/>
      <c r="M23" s="58"/>
      <c r="N23" s="58"/>
      <c r="O23" s="58"/>
      <c r="P23" s="1"/>
      <c r="Q23" s="1"/>
      <c r="R23" s="1"/>
      <c r="S23" s="1"/>
      <c r="T23" s="1"/>
      <c r="U23" s="1"/>
      <c r="V23" s="1"/>
      <c r="W23" s="1"/>
      <c r="X23" s="1"/>
      <c r="Y23" s="1"/>
      <c r="Z23" s="1"/>
      <c r="AA23" s="1"/>
      <c r="AB23" s="1"/>
      <c r="AC23" s="1"/>
      <c r="AD23" s="1"/>
    </row>
    <row r="24" spans="1:30" x14ac:dyDescent="0.35">
      <c r="A24" s="1"/>
      <c r="B24" s="58"/>
      <c r="C24" s="58"/>
      <c r="D24" s="58"/>
      <c r="E24" s="58"/>
      <c r="F24" s="58"/>
      <c r="G24" s="58"/>
      <c r="H24" s="58"/>
      <c r="I24" s="58"/>
      <c r="J24" s="58"/>
      <c r="K24" s="58"/>
      <c r="L24" s="58"/>
      <c r="M24" s="58"/>
      <c r="N24" s="58"/>
      <c r="O24" s="58"/>
      <c r="P24" s="1"/>
      <c r="Q24" s="1"/>
      <c r="R24" s="1"/>
      <c r="S24" s="1"/>
      <c r="T24" s="1"/>
      <c r="U24" s="1"/>
      <c r="V24" s="1"/>
      <c r="W24" s="1"/>
      <c r="X24" s="1"/>
      <c r="Y24" s="1"/>
      <c r="Z24" s="1"/>
      <c r="AA24" s="1"/>
      <c r="AB24" s="1"/>
      <c r="AC24" s="1"/>
      <c r="AD24" s="1"/>
    </row>
    <row r="25" spans="1:30" x14ac:dyDescent="0.35">
      <c r="A25" s="1"/>
      <c r="B25" s="58"/>
      <c r="C25" s="58"/>
      <c r="D25" s="58"/>
      <c r="E25" s="58"/>
      <c r="F25" s="58"/>
      <c r="G25" s="58"/>
      <c r="H25" s="58"/>
      <c r="I25" s="58"/>
      <c r="J25" s="58"/>
      <c r="K25" s="58"/>
      <c r="L25" s="58"/>
      <c r="M25" s="58"/>
      <c r="N25" s="58"/>
      <c r="O25" s="58"/>
      <c r="P25" s="1"/>
      <c r="Q25" s="1"/>
      <c r="R25" s="1"/>
      <c r="S25" s="1"/>
      <c r="T25" s="1"/>
      <c r="U25" s="1"/>
      <c r="V25" s="1"/>
      <c r="W25" s="1"/>
      <c r="X25" s="1"/>
      <c r="Y25" s="1"/>
      <c r="Z25" s="1"/>
      <c r="AA25" s="1"/>
      <c r="AB25" s="1"/>
      <c r="AC25" s="1"/>
      <c r="AD25" s="1"/>
    </row>
    <row r="26" spans="1:30" x14ac:dyDescent="0.35">
      <c r="A26" s="1"/>
      <c r="B26" s="58"/>
      <c r="C26" s="58"/>
      <c r="D26" s="58"/>
      <c r="E26" s="58"/>
      <c r="F26" s="58"/>
      <c r="G26" s="58"/>
      <c r="H26" s="58"/>
      <c r="I26" s="58"/>
      <c r="J26" s="58"/>
      <c r="K26" s="58"/>
      <c r="L26" s="58"/>
      <c r="M26" s="58"/>
      <c r="N26" s="58"/>
      <c r="O26" s="58"/>
      <c r="P26" s="1"/>
      <c r="Q26" s="1"/>
      <c r="R26" s="1"/>
      <c r="S26" s="1"/>
      <c r="T26" s="1"/>
      <c r="U26" s="1"/>
      <c r="V26" s="1"/>
      <c r="W26" s="1"/>
      <c r="X26" s="1"/>
      <c r="Y26" s="1"/>
      <c r="Z26" s="1"/>
      <c r="AA26" s="1"/>
      <c r="AB26" s="1"/>
      <c r="AC26" s="1"/>
      <c r="AD26" s="1"/>
    </row>
    <row r="27" spans="1:30" x14ac:dyDescent="0.35">
      <c r="A27" s="1"/>
      <c r="B27" s="58"/>
      <c r="C27" s="58"/>
      <c r="D27" s="58"/>
      <c r="E27" s="58"/>
      <c r="F27" s="58"/>
      <c r="G27" s="58"/>
      <c r="H27" s="58"/>
      <c r="I27" s="58"/>
      <c r="J27" s="58"/>
      <c r="K27" s="58"/>
      <c r="L27" s="58"/>
      <c r="M27" s="58"/>
      <c r="N27" s="58"/>
      <c r="O27" s="58"/>
      <c r="P27" s="1"/>
      <c r="Q27" s="1"/>
      <c r="R27" s="1"/>
      <c r="S27" s="1"/>
      <c r="T27" s="1"/>
      <c r="U27" s="1"/>
      <c r="V27" s="1"/>
      <c r="W27" s="1"/>
      <c r="X27" s="1"/>
      <c r="Y27" s="1"/>
      <c r="Z27" s="1"/>
      <c r="AA27" s="1"/>
      <c r="AB27" s="1"/>
      <c r="AC27" s="1"/>
      <c r="AD27" s="1"/>
    </row>
    <row r="28" spans="1:30" x14ac:dyDescent="0.35">
      <c r="A28" s="1"/>
      <c r="B28" s="58"/>
      <c r="C28" s="58"/>
      <c r="D28" s="58"/>
      <c r="E28" s="58"/>
      <c r="F28" s="58"/>
      <c r="G28" s="58"/>
      <c r="H28" s="58"/>
      <c r="I28" s="58"/>
      <c r="J28" s="58"/>
      <c r="K28" s="58"/>
      <c r="L28" s="58"/>
      <c r="M28" s="58"/>
      <c r="N28" s="58"/>
      <c r="O28" s="58"/>
      <c r="P28" s="1"/>
      <c r="Q28" s="1"/>
      <c r="R28" s="1"/>
      <c r="S28" s="1"/>
      <c r="T28" s="1"/>
      <c r="U28" s="1"/>
      <c r="V28" s="1"/>
      <c r="W28" s="1"/>
      <c r="X28" s="1"/>
      <c r="Y28" s="1"/>
      <c r="Z28" s="1"/>
      <c r="AA28" s="1"/>
      <c r="AB28" s="1"/>
      <c r="AC28" s="1"/>
      <c r="AD28" s="1"/>
    </row>
    <row r="29" spans="1:30" x14ac:dyDescent="0.35">
      <c r="A29" s="1"/>
      <c r="B29" s="58"/>
      <c r="C29" s="58"/>
      <c r="D29" s="58"/>
      <c r="E29" s="58"/>
      <c r="F29" s="58"/>
      <c r="G29" s="58"/>
      <c r="H29" s="58"/>
      <c r="I29" s="58"/>
      <c r="J29" s="58"/>
      <c r="K29" s="58"/>
      <c r="L29" s="58"/>
      <c r="M29" s="58"/>
      <c r="N29" s="58"/>
      <c r="O29" s="58"/>
      <c r="P29" s="1"/>
      <c r="Q29" s="1"/>
      <c r="R29" s="1"/>
      <c r="S29" s="1"/>
      <c r="T29" s="1"/>
      <c r="U29" s="1"/>
      <c r="V29" s="1"/>
      <c r="W29" s="1"/>
      <c r="X29" s="1"/>
      <c r="Y29" s="1"/>
      <c r="Z29" s="1"/>
      <c r="AA29" s="1"/>
      <c r="AB29" s="1"/>
      <c r="AC29" s="1"/>
      <c r="AD29" s="1"/>
    </row>
    <row r="30" spans="1:30" x14ac:dyDescent="0.35">
      <c r="A30" s="1"/>
      <c r="B30" s="58"/>
      <c r="C30" s="58"/>
      <c r="D30" s="58"/>
      <c r="E30" s="58"/>
      <c r="F30" s="58"/>
      <c r="G30" s="58"/>
      <c r="H30" s="58"/>
      <c r="I30" s="58"/>
      <c r="J30" s="58"/>
      <c r="K30" s="58"/>
      <c r="L30" s="58"/>
      <c r="M30" s="58"/>
      <c r="N30" s="58"/>
      <c r="O30" s="58"/>
      <c r="P30" s="1"/>
      <c r="Q30" s="1"/>
      <c r="R30" s="1"/>
      <c r="S30" s="1"/>
      <c r="T30" s="1"/>
      <c r="U30" s="1"/>
      <c r="V30" s="1"/>
      <c r="W30" s="1"/>
      <c r="X30" s="1"/>
      <c r="Y30" s="1"/>
      <c r="Z30" s="1"/>
      <c r="AA30" s="1"/>
      <c r="AB30" s="1"/>
      <c r="AC30" s="1"/>
      <c r="AD30" s="1"/>
    </row>
    <row r="31" spans="1:30" x14ac:dyDescent="0.35">
      <c r="A31" s="1"/>
      <c r="B31" s="58"/>
      <c r="C31" s="58"/>
      <c r="D31" s="58"/>
      <c r="E31" s="58"/>
      <c r="F31" s="58"/>
      <c r="G31" s="58"/>
      <c r="H31" s="58"/>
      <c r="I31" s="58"/>
      <c r="J31" s="58"/>
      <c r="K31" s="58"/>
      <c r="L31" s="58"/>
      <c r="M31" s="58"/>
      <c r="N31" s="58"/>
      <c r="O31" s="58"/>
      <c r="P31" s="1"/>
      <c r="Q31" s="1"/>
      <c r="R31" s="1"/>
      <c r="S31" s="1"/>
      <c r="T31" s="1"/>
      <c r="U31" s="1"/>
      <c r="V31" s="1"/>
      <c r="W31" s="1"/>
      <c r="X31" s="1"/>
      <c r="Y31" s="1"/>
      <c r="Z31" s="1"/>
      <c r="AA31" s="1"/>
      <c r="AB31" s="1"/>
      <c r="AC31" s="1"/>
      <c r="AD31" s="1"/>
    </row>
    <row r="32" spans="1:30" x14ac:dyDescent="0.35">
      <c r="A32" s="1"/>
      <c r="B32" s="58"/>
      <c r="C32" s="58"/>
      <c r="D32" s="58"/>
      <c r="E32" s="58"/>
      <c r="F32" s="58"/>
      <c r="G32" s="58"/>
      <c r="H32" s="58"/>
      <c r="I32" s="58"/>
      <c r="J32" s="58"/>
      <c r="K32" s="58"/>
      <c r="L32" s="58"/>
      <c r="M32" s="58"/>
      <c r="N32" s="58"/>
      <c r="O32" s="58"/>
      <c r="P32" s="1"/>
      <c r="Q32" s="1"/>
      <c r="R32" s="1"/>
      <c r="S32" s="1"/>
      <c r="T32" s="1"/>
      <c r="U32" s="1"/>
      <c r="V32" s="1"/>
      <c r="W32" s="1"/>
      <c r="X32" s="1"/>
      <c r="Y32" s="1"/>
      <c r="Z32" s="1"/>
      <c r="AA32" s="1"/>
      <c r="AB32" s="1"/>
      <c r="AC32" s="1"/>
      <c r="AD32" s="1"/>
    </row>
    <row r="33" spans="1:30" x14ac:dyDescent="0.35">
      <c r="A33" s="1"/>
      <c r="B33" s="58"/>
      <c r="C33" s="58"/>
      <c r="D33" s="58"/>
      <c r="E33" s="58"/>
      <c r="F33" s="58"/>
      <c r="G33" s="58"/>
      <c r="H33" s="58"/>
      <c r="I33" s="58"/>
      <c r="J33" s="58"/>
      <c r="K33" s="58"/>
      <c r="L33" s="58"/>
      <c r="M33" s="58"/>
      <c r="N33" s="58"/>
      <c r="O33" s="58"/>
      <c r="P33" s="1"/>
      <c r="Q33" s="1"/>
      <c r="R33" s="1"/>
      <c r="S33" s="1"/>
      <c r="T33" s="1"/>
      <c r="U33" s="1"/>
      <c r="V33" s="1"/>
      <c r="W33" s="1"/>
      <c r="X33" s="1"/>
      <c r="Y33" s="1"/>
      <c r="Z33" s="1"/>
      <c r="AA33" s="1"/>
      <c r="AB33" s="1"/>
      <c r="AC33" s="1"/>
      <c r="AD33" s="1"/>
    </row>
    <row r="34" spans="1:30" x14ac:dyDescent="0.35">
      <c r="A34" s="1"/>
      <c r="B34" s="58"/>
      <c r="C34" s="58"/>
      <c r="D34" s="58"/>
      <c r="E34" s="58"/>
      <c r="F34" s="58"/>
      <c r="G34" s="58"/>
      <c r="H34" s="58"/>
      <c r="I34" s="58"/>
      <c r="J34" s="58"/>
      <c r="K34" s="58"/>
      <c r="L34" s="58"/>
      <c r="M34" s="58"/>
      <c r="N34" s="58"/>
      <c r="O34" s="58"/>
      <c r="P34" s="1"/>
      <c r="Q34" s="1"/>
      <c r="R34" s="1"/>
      <c r="S34" s="1"/>
      <c r="T34" s="1"/>
      <c r="U34" s="1"/>
      <c r="V34" s="1"/>
      <c r="W34" s="1"/>
      <c r="X34" s="1"/>
      <c r="Y34" s="1"/>
      <c r="Z34" s="1"/>
      <c r="AA34" s="1"/>
      <c r="AB34" s="1"/>
      <c r="AC34" s="1"/>
      <c r="AD34" s="1"/>
    </row>
    <row r="35" spans="1:30" x14ac:dyDescent="0.35">
      <c r="A35" s="1"/>
      <c r="B35" s="58"/>
      <c r="C35" s="58"/>
      <c r="D35" s="58"/>
      <c r="E35" s="58"/>
      <c r="F35" s="58"/>
      <c r="G35" s="58"/>
      <c r="H35" s="58"/>
      <c r="I35" s="58"/>
      <c r="J35" s="58"/>
      <c r="K35" s="58"/>
      <c r="L35" s="58"/>
      <c r="M35" s="58"/>
      <c r="N35" s="58"/>
      <c r="O35" s="58"/>
      <c r="P35" s="1"/>
      <c r="Q35" s="1"/>
      <c r="R35" s="1"/>
      <c r="S35" s="1"/>
      <c r="T35" s="1"/>
      <c r="U35" s="1"/>
      <c r="V35" s="1"/>
      <c r="W35" s="1"/>
      <c r="X35" s="1"/>
      <c r="Y35" s="1"/>
      <c r="Z35" s="1"/>
      <c r="AA35" s="1"/>
      <c r="AB35" s="1"/>
      <c r="AC35" s="1"/>
      <c r="AD35" s="1"/>
    </row>
    <row r="36" spans="1:30" x14ac:dyDescent="0.35">
      <c r="A36" s="1"/>
      <c r="B36" s="58"/>
      <c r="C36" s="58"/>
      <c r="D36" s="58"/>
      <c r="E36" s="58"/>
      <c r="F36" s="58"/>
      <c r="G36" s="58"/>
      <c r="H36" s="58"/>
      <c r="I36" s="58"/>
      <c r="J36" s="58"/>
      <c r="K36" s="58"/>
      <c r="L36" s="58"/>
      <c r="M36" s="58"/>
      <c r="N36" s="58"/>
      <c r="O36" s="58"/>
      <c r="P36" s="1"/>
      <c r="Q36" s="1"/>
      <c r="R36" s="1"/>
      <c r="S36" s="1"/>
      <c r="T36" s="1"/>
      <c r="U36" s="1"/>
      <c r="V36" s="1"/>
      <c r="W36" s="1"/>
      <c r="X36" s="1"/>
      <c r="Y36" s="1"/>
      <c r="Z36" s="1"/>
      <c r="AA36" s="1"/>
      <c r="AB36" s="1"/>
      <c r="AC36" s="1"/>
      <c r="AD36" s="1"/>
    </row>
    <row r="37" spans="1:30" x14ac:dyDescent="0.35">
      <c r="A37" s="1"/>
      <c r="B37" s="58"/>
      <c r="C37" s="58"/>
      <c r="D37" s="58"/>
      <c r="E37" s="58"/>
      <c r="F37" s="58"/>
      <c r="G37" s="58"/>
      <c r="H37" s="58"/>
      <c r="I37" s="58"/>
      <c r="J37" s="58"/>
      <c r="K37" s="58"/>
      <c r="L37" s="58"/>
      <c r="M37" s="58"/>
      <c r="N37" s="58"/>
      <c r="O37" s="58"/>
      <c r="P37" s="1"/>
      <c r="Q37" s="1"/>
      <c r="R37" s="1"/>
      <c r="S37" s="1"/>
      <c r="T37" s="1"/>
      <c r="U37" s="1"/>
      <c r="V37" s="1"/>
      <c r="W37" s="1"/>
      <c r="X37" s="1"/>
      <c r="Y37" s="1"/>
      <c r="Z37" s="1"/>
      <c r="AA37" s="1"/>
      <c r="AB37" s="1"/>
      <c r="AC37" s="1"/>
      <c r="AD37" s="1"/>
    </row>
    <row r="38" spans="1:30" x14ac:dyDescent="0.35">
      <c r="A38" s="1"/>
      <c r="B38" s="58"/>
      <c r="C38" s="58"/>
      <c r="D38" s="58"/>
      <c r="E38" s="58"/>
      <c r="F38" s="58"/>
      <c r="G38" s="58"/>
      <c r="H38" s="58"/>
      <c r="I38" s="58"/>
      <c r="J38" s="58"/>
      <c r="K38" s="58"/>
      <c r="L38" s="58"/>
      <c r="M38" s="58"/>
      <c r="N38" s="58"/>
      <c r="O38" s="58"/>
      <c r="P38" s="1"/>
      <c r="Q38" s="1"/>
      <c r="R38" s="1"/>
      <c r="S38" s="1"/>
      <c r="T38" s="1"/>
      <c r="U38" s="1"/>
      <c r="V38" s="1"/>
      <c r="W38" s="1"/>
      <c r="X38" s="1"/>
      <c r="Y38" s="1"/>
      <c r="Z38" s="1"/>
      <c r="AA38" s="1"/>
      <c r="AB38" s="1"/>
      <c r="AC38" s="1"/>
      <c r="AD38" s="1"/>
    </row>
    <row r="39" spans="1:30" x14ac:dyDescent="0.35">
      <c r="A39" s="1"/>
      <c r="B39" s="58"/>
      <c r="C39" s="58"/>
      <c r="D39" s="58"/>
      <c r="E39" s="58"/>
      <c r="F39" s="58"/>
      <c r="G39" s="58"/>
      <c r="H39" s="58"/>
      <c r="I39" s="58"/>
      <c r="J39" s="58"/>
      <c r="K39" s="58"/>
      <c r="L39" s="58"/>
      <c r="M39" s="58"/>
      <c r="N39" s="58"/>
      <c r="O39" s="58"/>
      <c r="P39" s="1"/>
      <c r="Q39" s="1"/>
      <c r="R39" s="1"/>
      <c r="S39" s="1"/>
      <c r="T39" s="1"/>
      <c r="U39" s="1"/>
      <c r="V39" s="1"/>
      <c r="W39" s="1"/>
      <c r="X39" s="1"/>
      <c r="Y39" s="1"/>
      <c r="Z39" s="1"/>
      <c r="AA39" s="1"/>
      <c r="AB39" s="1"/>
      <c r="AC39" s="1"/>
      <c r="AD39" s="1"/>
    </row>
    <row r="40" spans="1:30" x14ac:dyDescent="0.35">
      <c r="A40" s="1"/>
      <c r="B40" s="58"/>
      <c r="C40" s="58"/>
      <c r="D40" s="58"/>
      <c r="E40" s="58"/>
      <c r="F40" s="58"/>
      <c r="G40" s="58"/>
      <c r="H40" s="58"/>
      <c r="I40" s="58"/>
      <c r="J40" s="58"/>
      <c r="K40" s="58"/>
      <c r="L40" s="58"/>
      <c r="M40" s="58"/>
      <c r="N40" s="58"/>
      <c r="O40" s="58"/>
      <c r="P40" s="1"/>
      <c r="Q40" s="1"/>
      <c r="R40" s="1"/>
      <c r="S40" s="1"/>
      <c r="T40" s="1"/>
      <c r="U40" s="1"/>
      <c r="V40" s="1"/>
      <c r="W40" s="1"/>
      <c r="X40" s="1"/>
      <c r="Y40" s="1"/>
      <c r="Z40" s="1"/>
      <c r="AA40" s="1"/>
      <c r="AB40" s="1"/>
      <c r="AC40" s="1"/>
      <c r="AD40" s="1"/>
    </row>
    <row r="41" spans="1:30" x14ac:dyDescent="0.35">
      <c r="A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35">
      <c r="A43" s="1"/>
      <c r="B43" s="8"/>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35">
      <c r="A44" s="1"/>
      <c r="B44" s="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sheetData>
  <mergeCells count="1">
    <mergeCell ref="B13:O40"/>
  </mergeCells>
  <pageMargins left="0.7" right="0.7" top="0.75" bottom="0.75" header="0.3" footer="0.3"/>
  <pageSetup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view="pageBreakPreview" zoomScale="60" zoomScaleNormal="100" workbookViewId="0">
      <pane ySplit="1" topLeftCell="A2" activePane="bottomLeft" state="frozen"/>
      <selection pane="bottomLeft" activeCell="C1" sqref="C1"/>
    </sheetView>
  </sheetViews>
  <sheetFormatPr defaultColWidth="9.1796875" defaultRowHeight="11.5" x14ac:dyDescent="0.25"/>
  <cols>
    <col min="1" max="1" width="3.7265625" style="29" customWidth="1"/>
    <col min="2" max="2" width="4.7265625" style="16" customWidth="1"/>
    <col min="3" max="3" width="60.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1" ht="199.5" x14ac:dyDescent="0.25">
      <c r="A1" s="74" t="s">
        <v>0</v>
      </c>
      <c r="B1" s="74"/>
      <c r="C1" s="36" t="s">
        <v>9</v>
      </c>
      <c r="D1" s="14" t="s">
        <v>26</v>
      </c>
      <c r="E1" s="15" t="s">
        <v>239</v>
      </c>
      <c r="F1" s="15" t="s">
        <v>21</v>
      </c>
      <c r="G1" s="15" t="s">
        <v>27</v>
      </c>
      <c r="H1" s="15" t="s">
        <v>23</v>
      </c>
      <c r="I1" s="15" t="s">
        <v>24</v>
      </c>
      <c r="J1" s="15" t="s">
        <v>25</v>
      </c>
      <c r="K1" s="37" t="s">
        <v>28</v>
      </c>
    </row>
    <row r="2" spans="1:11" ht="23" x14ac:dyDescent="0.25">
      <c r="A2" s="17" t="s">
        <v>195</v>
      </c>
      <c r="B2" s="17">
        <v>1</v>
      </c>
      <c r="C2" s="30" t="s">
        <v>168</v>
      </c>
      <c r="D2" s="18" t="s">
        <v>5</v>
      </c>
      <c r="E2" s="19" t="s">
        <v>10</v>
      </c>
      <c r="F2" s="19" t="s">
        <v>22</v>
      </c>
      <c r="G2" s="19"/>
      <c r="H2" s="19"/>
      <c r="I2" s="19"/>
      <c r="J2" s="19"/>
      <c r="K2" s="20"/>
    </row>
    <row r="3" spans="1:11" x14ac:dyDescent="0.25">
      <c r="A3" s="17" t="s">
        <v>195</v>
      </c>
      <c r="B3" s="17">
        <f>B2+1</f>
        <v>2</v>
      </c>
      <c r="C3" s="31" t="s">
        <v>203</v>
      </c>
      <c r="D3" s="18" t="s">
        <v>5</v>
      </c>
      <c r="E3" s="19" t="s">
        <v>10</v>
      </c>
      <c r="F3" s="19" t="s">
        <v>22</v>
      </c>
      <c r="G3" s="19"/>
      <c r="H3" s="19"/>
      <c r="I3" s="19"/>
      <c r="J3" s="19"/>
      <c r="K3" s="20"/>
    </row>
    <row r="4" spans="1:11" s="54" customFormat="1" x14ac:dyDescent="0.25">
      <c r="A4" s="57" t="s">
        <v>195</v>
      </c>
      <c r="B4" s="17">
        <f>B3+1</f>
        <v>3</v>
      </c>
      <c r="C4" s="54" t="s">
        <v>204</v>
      </c>
      <c r="D4" s="18" t="s">
        <v>5</v>
      </c>
      <c r="E4" s="19" t="s">
        <v>10</v>
      </c>
      <c r="F4" s="19" t="s">
        <v>22</v>
      </c>
    </row>
    <row r="5" spans="1:11" s="54" customFormat="1" x14ac:dyDescent="0.25">
      <c r="A5" s="57" t="s">
        <v>195</v>
      </c>
      <c r="B5" s="17">
        <f>B4+1</f>
        <v>4</v>
      </c>
      <c r="C5" s="54" t="s">
        <v>235</v>
      </c>
      <c r="D5" s="18" t="s">
        <v>5</v>
      </c>
      <c r="E5" s="19" t="s">
        <v>10</v>
      </c>
      <c r="F5" s="19" t="s">
        <v>22</v>
      </c>
    </row>
    <row r="6" spans="1:11" s="54" customFormat="1" ht="23" x14ac:dyDescent="0.25">
      <c r="A6" s="57" t="s">
        <v>195</v>
      </c>
      <c r="B6" s="17">
        <f>B5+1</f>
        <v>5</v>
      </c>
      <c r="C6" s="53" t="s">
        <v>211</v>
      </c>
      <c r="D6" s="18" t="s">
        <v>5</v>
      </c>
      <c r="E6" s="19" t="s">
        <v>10</v>
      </c>
      <c r="F6" s="19" t="s">
        <v>22</v>
      </c>
    </row>
    <row r="7" spans="1:11" s="54" customFormat="1" ht="23" x14ac:dyDescent="0.25">
      <c r="A7" s="57" t="s">
        <v>195</v>
      </c>
      <c r="B7" s="17">
        <f>B6+1</f>
        <v>6</v>
      </c>
      <c r="C7" s="53" t="s">
        <v>234</v>
      </c>
      <c r="D7" s="18" t="s">
        <v>5</v>
      </c>
      <c r="E7" s="19" t="s">
        <v>10</v>
      </c>
      <c r="F7" s="19" t="s">
        <v>22</v>
      </c>
    </row>
    <row r="8" spans="1:11" s="54" customFormat="1" x14ac:dyDescent="0.25">
      <c r="A8" s="57"/>
      <c r="B8" s="17"/>
    </row>
    <row r="9" spans="1:11" s="54" customFormat="1" x14ac:dyDescent="0.25">
      <c r="A9" s="76" t="s">
        <v>13</v>
      </c>
      <c r="B9" s="76"/>
      <c r="C9" s="76"/>
      <c r="D9" s="76"/>
      <c r="E9" s="76"/>
      <c r="F9" s="76"/>
      <c r="G9" s="76"/>
      <c r="H9" s="76"/>
      <c r="I9" s="76"/>
      <c r="J9" s="76"/>
      <c r="K9" s="76"/>
    </row>
    <row r="10" spans="1:11" s="54" customFormat="1" x14ac:dyDescent="0.25">
      <c r="A10" s="55"/>
      <c r="B10" s="27"/>
      <c r="C10" s="27" t="s">
        <v>14</v>
      </c>
      <c r="D10" s="27"/>
      <c r="E10" s="27"/>
      <c r="F10" s="27"/>
      <c r="G10" s="27">
        <f>COUNTIF(G2:G3,"Y")</f>
        <v>0</v>
      </c>
      <c r="H10" s="27">
        <f>COUNTIF(H2:H3,"Y")</f>
        <v>0</v>
      </c>
      <c r="I10" s="27">
        <f>COUNTIF(I2:I3,"Y")</f>
        <v>0</v>
      </c>
      <c r="J10" s="27">
        <f>COUNTIF(J2:J3,"Y")</f>
        <v>0</v>
      </c>
      <c r="K10" s="27"/>
    </row>
    <row r="11" spans="1:11" s="54" customFormat="1" x14ac:dyDescent="0.25">
      <c r="A11" s="56"/>
      <c r="B11" s="27"/>
      <c r="C11" s="27" t="s">
        <v>15</v>
      </c>
      <c r="D11" s="27"/>
      <c r="E11" s="27"/>
      <c r="F11" s="27"/>
      <c r="G11" s="27">
        <f>COUNTIF(G2:G3,"N")</f>
        <v>0</v>
      </c>
      <c r="H11" s="27">
        <f>COUNTIF(H2:H3,"N")</f>
        <v>0</v>
      </c>
      <c r="I11" s="27">
        <f>COUNTIF(I2:I3,"N")</f>
        <v>0</v>
      </c>
      <c r="J11" s="27">
        <f>COUNTIF(J2:J3,"N")</f>
        <v>0</v>
      </c>
      <c r="K11" s="27"/>
    </row>
    <row r="12" spans="1:11" s="54" customFormat="1" x14ac:dyDescent="0.25">
      <c r="A12" s="56"/>
      <c r="B12" s="27"/>
      <c r="C12" s="27" t="s">
        <v>29</v>
      </c>
      <c r="D12" s="27"/>
      <c r="E12" s="27"/>
      <c r="F12" s="27"/>
      <c r="G12" s="27">
        <f>COUNTIF(G2:G3, "C")</f>
        <v>0</v>
      </c>
      <c r="H12" s="27"/>
      <c r="I12" s="27"/>
      <c r="J12" s="27"/>
      <c r="K12" s="27"/>
    </row>
    <row r="13" spans="1:11" s="54" customFormat="1" x14ac:dyDescent="0.25">
      <c r="A13" s="56"/>
      <c r="B13" s="27"/>
      <c r="C13" s="27" t="s">
        <v>30</v>
      </c>
      <c r="D13" s="27"/>
      <c r="E13" s="27"/>
      <c r="F13" s="27"/>
      <c r="G13" s="27">
        <f>COUNTIF(G2:G3, "S")</f>
        <v>0</v>
      </c>
      <c r="H13" s="27"/>
      <c r="I13" s="27"/>
      <c r="J13" s="27"/>
      <c r="K13" s="27"/>
    </row>
    <row r="14" spans="1:11" s="54" customFormat="1" x14ac:dyDescent="0.25">
      <c r="A14" s="56"/>
      <c r="B14" s="27"/>
      <c r="C14" s="27" t="s">
        <v>1</v>
      </c>
      <c r="D14" s="27"/>
      <c r="E14" s="27"/>
      <c r="F14" s="27"/>
      <c r="G14" s="27">
        <f>COUNTIF(G2:G3, "B")</f>
        <v>0</v>
      </c>
      <c r="H14" s="27"/>
      <c r="I14" s="27"/>
      <c r="J14" s="27"/>
      <c r="K14" s="27"/>
    </row>
    <row r="15" spans="1:11" s="54" customFormat="1" x14ac:dyDescent="0.25">
      <c r="A15" s="56"/>
      <c r="B15" s="27"/>
      <c r="C15" s="27" t="s">
        <v>241</v>
      </c>
      <c r="D15" s="27"/>
      <c r="E15" s="27">
        <f>COUNTIF(E2:E7,"M")</f>
        <v>6</v>
      </c>
      <c r="F15" s="27"/>
      <c r="G15" s="27"/>
      <c r="H15" s="27"/>
      <c r="I15" s="27"/>
      <c r="J15" s="27"/>
      <c r="K15" s="27"/>
    </row>
    <row r="16" spans="1:11" s="54" customFormat="1" x14ac:dyDescent="0.25">
      <c r="A16" s="56"/>
      <c r="B16" s="27"/>
      <c r="C16" s="27" t="s">
        <v>12</v>
      </c>
      <c r="D16" s="27"/>
      <c r="E16" s="27">
        <f>COUNTIF(E2:E3, "O")</f>
        <v>0</v>
      </c>
      <c r="F16" s="27"/>
      <c r="G16" s="27"/>
      <c r="H16" s="27"/>
      <c r="I16" s="27"/>
      <c r="J16" s="27"/>
      <c r="K16" s="27"/>
    </row>
    <row r="17" spans="1:11" s="54" customFormat="1" x14ac:dyDescent="0.25">
      <c r="A17" s="56"/>
      <c r="B17" s="27"/>
      <c r="C17" s="27" t="s">
        <v>11</v>
      </c>
      <c r="D17" s="27"/>
      <c r="E17" s="27">
        <f>E15+E16</f>
        <v>6</v>
      </c>
      <c r="F17" s="27"/>
      <c r="G17" s="27"/>
      <c r="H17" s="27"/>
      <c r="I17" s="27"/>
      <c r="J17" s="27"/>
      <c r="K17" s="27"/>
    </row>
  </sheetData>
  <mergeCells count="2">
    <mergeCell ref="A1:B1"/>
    <mergeCell ref="A9:K9"/>
  </mergeCells>
  <conditionalFormatting sqref="K2:K3">
    <cfRule type="expression" dxfId="1" priority="1">
      <formula>IF($G2="N",TRUE,IF($H2="Y",TRUE,IF($I2="Y",TRUE,(IF($J2="Y",TRUE,FALSE)))))</formula>
    </cfRule>
  </conditionalFormatting>
  <dataValidations count="4">
    <dataValidation type="list" allowBlank="1" showInputMessage="1" showErrorMessage="1" sqref="E2:E7" xr:uid="{00000000-0002-0000-0900-000000000000}">
      <formula1>"M,O"</formula1>
    </dataValidation>
    <dataValidation type="list" allowBlank="1" showInputMessage="1" showErrorMessage="1" sqref="F2:F7" xr:uid="{00000000-0002-0000-0900-000001000000}">
      <formula1>"O,H,B"</formula1>
    </dataValidation>
    <dataValidation type="list" allowBlank="1" showInputMessage="1" showErrorMessage="1" sqref="H2:J3" xr:uid="{00000000-0002-0000-0900-000002000000}">
      <formula1>"Y,N,y,n"</formula1>
    </dataValidation>
    <dataValidation type="list" allowBlank="1" showInputMessage="1" showErrorMessage="1" sqref="G2:G3" xr:uid="{00000000-0002-0000-0900-000003000000}">
      <formula1>"C,c,S,s,B,b,N,n"</formula1>
    </dataValidation>
  </dataValidations>
  <pageMargins left="0.7" right="0.7" top="0.75" bottom="0.75" header="0.3" footer="0.3"/>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7"/>
  <sheetViews>
    <sheetView view="pageBreakPreview" zoomScale="60" zoomScaleNormal="100" workbookViewId="0">
      <pane ySplit="1" topLeftCell="A2" activePane="bottomLeft" state="frozen"/>
      <selection pane="bottomLeft" activeCell="T1" sqref="T1"/>
    </sheetView>
  </sheetViews>
  <sheetFormatPr defaultColWidth="9.1796875" defaultRowHeight="11.5" x14ac:dyDescent="0.25"/>
  <cols>
    <col min="1" max="1" width="3.7265625" style="29" customWidth="1"/>
    <col min="2" max="2" width="4.7265625" style="16" customWidth="1"/>
    <col min="3" max="3" width="17" style="16" customWidth="1"/>
    <col min="4" max="4" width="22.453125" style="16" customWidth="1"/>
    <col min="5" max="7" width="3.7265625" style="16" customWidth="1"/>
    <col min="8" max="8" width="5.26953125" style="16" customWidth="1"/>
    <col min="9" max="9" width="3.7265625" style="16" bestFit="1" customWidth="1"/>
    <col min="10" max="10" width="3.7265625" style="16" customWidth="1"/>
    <col min="11" max="14" width="3.7265625" style="16" bestFit="1" customWidth="1"/>
    <col min="15" max="15" width="32.453125" style="16" customWidth="1"/>
    <col min="16" max="16384" width="9.1796875" style="16"/>
  </cols>
  <sheetData>
    <row r="1" spans="1:15" ht="199.5" x14ac:dyDescent="0.25">
      <c r="A1" s="74" t="s">
        <v>0</v>
      </c>
      <c r="B1" s="74"/>
      <c r="C1" s="42" t="s">
        <v>200</v>
      </c>
      <c r="D1" s="42" t="s">
        <v>169</v>
      </c>
      <c r="E1" s="14" t="s">
        <v>182</v>
      </c>
      <c r="F1" s="14" t="s">
        <v>196</v>
      </c>
      <c r="G1" s="14" t="s">
        <v>197</v>
      </c>
      <c r="H1" s="14" t="s">
        <v>26</v>
      </c>
      <c r="I1" s="15" t="s">
        <v>238</v>
      </c>
      <c r="J1" s="15" t="s">
        <v>21</v>
      </c>
      <c r="K1" s="15" t="s">
        <v>27</v>
      </c>
      <c r="L1" s="15" t="s">
        <v>23</v>
      </c>
      <c r="M1" s="15" t="s">
        <v>24</v>
      </c>
      <c r="N1" s="15" t="s">
        <v>25</v>
      </c>
      <c r="O1" s="37" t="s">
        <v>28</v>
      </c>
    </row>
    <row r="2" spans="1:15" ht="34.5" x14ac:dyDescent="0.25">
      <c r="A2" s="17" t="s">
        <v>215</v>
      </c>
      <c r="B2" s="17">
        <v>1</v>
      </c>
      <c r="C2" s="38" t="s">
        <v>170</v>
      </c>
      <c r="D2" s="38" t="s">
        <v>171</v>
      </c>
      <c r="E2" s="17" t="s">
        <v>181</v>
      </c>
      <c r="F2" s="17" t="s">
        <v>180</v>
      </c>
      <c r="G2" s="44">
        <v>2</v>
      </c>
      <c r="H2" s="18" t="s">
        <v>5</v>
      </c>
      <c r="I2" s="19" t="s">
        <v>10</v>
      </c>
      <c r="J2" s="19" t="s">
        <v>22</v>
      </c>
      <c r="K2" s="19"/>
      <c r="L2" s="19"/>
      <c r="M2" s="19"/>
      <c r="N2" s="19"/>
      <c r="O2" s="20"/>
    </row>
    <row r="3" spans="1:15" ht="46" x14ac:dyDescent="0.25">
      <c r="A3" s="17" t="s">
        <v>215</v>
      </c>
      <c r="B3" s="17">
        <v>2</v>
      </c>
      <c r="C3" s="38" t="s">
        <v>172</v>
      </c>
      <c r="D3" s="38" t="s">
        <v>173</v>
      </c>
      <c r="E3" s="17" t="s">
        <v>181</v>
      </c>
      <c r="F3" s="17" t="s">
        <v>180</v>
      </c>
      <c r="G3" s="44">
        <v>2</v>
      </c>
      <c r="H3" s="18" t="s">
        <v>5</v>
      </c>
      <c r="I3" s="19" t="s">
        <v>10</v>
      </c>
      <c r="J3" s="19" t="s">
        <v>22</v>
      </c>
      <c r="K3" s="19"/>
      <c r="L3" s="19"/>
      <c r="M3" s="19"/>
      <c r="N3" s="19"/>
      <c r="O3" s="20"/>
    </row>
    <row r="4" spans="1:15" ht="34.5" x14ac:dyDescent="0.25">
      <c r="A4" s="17" t="s">
        <v>215</v>
      </c>
      <c r="B4" s="17">
        <v>3</v>
      </c>
      <c r="C4" s="38" t="s">
        <v>174</v>
      </c>
      <c r="D4" s="38" t="s">
        <v>175</v>
      </c>
      <c r="E4" s="17" t="s">
        <v>181</v>
      </c>
      <c r="F4" s="17" t="s">
        <v>22</v>
      </c>
      <c r="G4" s="44">
        <v>2</v>
      </c>
      <c r="H4" s="18" t="s">
        <v>5</v>
      </c>
      <c r="I4" s="19" t="s">
        <v>10</v>
      </c>
      <c r="J4" s="19" t="s">
        <v>22</v>
      </c>
      <c r="K4" s="19"/>
      <c r="L4" s="19"/>
      <c r="M4" s="19"/>
      <c r="N4" s="19"/>
      <c r="O4" s="20"/>
    </row>
    <row r="5" spans="1:15" ht="27.75" customHeight="1" x14ac:dyDescent="0.25">
      <c r="A5" s="17" t="s">
        <v>215</v>
      </c>
      <c r="B5" s="17">
        <v>4</v>
      </c>
      <c r="C5" s="38" t="s">
        <v>176</v>
      </c>
      <c r="D5" s="38" t="s">
        <v>177</v>
      </c>
      <c r="E5" s="17" t="s">
        <v>181</v>
      </c>
      <c r="F5" s="17" t="s">
        <v>180</v>
      </c>
      <c r="G5" s="44">
        <v>2</v>
      </c>
      <c r="H5" s="18" t="s">
        <v>5</v>
      </c>
      <c r="I5" s="19" t="s">
        <v>10</v>
      </c>
      <c r="J5" s="19" t="s">
        <v>22</v>
      </c>
      <c r="K5" s="19"/>
      <c r="L5" s="19"/>
      <c r="M5" s="19"/>
      <c r="N5" s="19"/>
      <c r="O5" s="20"/>
    </row>
    <row r="6" spans="1:15" ht="27.75" customHeight="1" x14ac:dyDescent="0.25">
      <c r="A6" s="17" t="s">
        <v>181</v>
      </c>
      <c r="B6" s="17">
        <v>5</v>
      </c>
      <c r="C6" s="38" t="s">
        <v>236</v>
      </c>
      <c r="D6" s="38" t="s">
        <v>237</v>
      </c>
      <c r="E6" s="17" t="s">
        <v>181</v>
      </c>
      <c r="F6" s="17" t="s">
        <v>180</v>
      </c>
      <c r="G6" s="44">
        <v>2</v>
      </c>
      <c r="H6" s="18" t="s">
        <v>5</v>
      </c>
      <c r="I6" s="19" t="s">
        <v>10</v>
      </c>
      <c r="J6" s="19" t="s">
        <v>22</v>
      </c>
      <c r="K6" s="19"/>
      <c r="L6" s="19"/>
      <c r="M6" s="19"/>
      <c r="N6" s="19"/>
      <c r="O6" s="20"/>
    </row>
    <row r="7" spans="1:15" ht="21.75" customHeight="1" x14ac:dyDescent="0.25">
      <c r="A7" s="17" t="s">
        <v>215</v>
      </c>
      <c r="B7" s="17">
        <v>6</v>
      </c>
      <c r="C7" s="38" t="s">
        <v>178</v>
      </c>
      <c r="D7" s="38" t="s">
        <v>179</v>
      </c>
      <c r="E7" s="17" t="s">
        <v>181</v>
      </c>
      <c r="F7" s="17" t="s">
        <v>180</v>
      </c>
      <c r="G7" s="44">
        <v>2</v>
      </c>
      <c r="H7" s="18" t="s">
        <v>5</v>
      </c>
      <c r="I7" s="19" t="s">
        <v>10</v>
      </c>
      <c r="J7" s="19" t="s">
        <v>22</v>
      </c>
      <c r="K7" s="19"/>
      <c r="L7" s="19"/>
      <c r="M7" s="19"/>
      <c r="N7" s="19"/>
      <c r="O7" s="20"/>
    </row>
    <row r="8" spans="1:15" x14ac:dyDescent="0.25">
      <c r="A8" s="21"/>
      <c r="B8" s="21"/>
      <c r="C8" s="21"/>
      <c r="D8" s="21"/>
      <c r="E8" s="21"/>
      <c r="F8" s="21"/>
      <c r="G8" s="22"/>
      <c r="H8" s="22"/>
      <c r="I8" s="23"/>
      <c r="J8" s="23"/>
      <c r="K8" s="23"/>
      <c r="L8" s="23"/>
      <c r="M8" s="23"/>
      <c r="N8" s="23"/>
      <c r="O8" s="24"/>
    </row>
    <row r="9" spans="1:15" x14ac:dyDescent="0.25">
      <c r="A9" s="75" t="s">
        <v>13</v>
      </c>
      <c r="B9" s="75"/>
      <c r="C9" s="75"/>
      <c r="D9" s="75"/>
      <c r="E9" s="75"/>
      <c r="F9" s="75"/>
      <c r="G9" s="75"/>
      <c r="H9" s="75"/>
      <c r="I9" s="75"/>
      <c r="J9" s="75"/>
      <c r="K9" s="75"/>
      <c r="L9" s="75"/>
      <c r="M9" s="75"/>
      <c r="N9" s="75"/>
      <c r="O9" s="75"/>
    </row>
    <row r="10" spans="1:15" x14ac:dyDescent="0.25">
      <c r="A10" s="25"/>
      <c r="B10" s="26"/>
      <c r="C10" s="39"/>
      <c r="D10" s="77" t="s">
        <v>14</v>
      </c>
      <c r="E10" s="77"/>
      <c r="F10" s="77"/>
      <c r="G10" s="77"/>
      <c r="H10" s="77"/>
      <c r="I10" s="27"/>
      <c r="J10" s="27"/>
      <c r="K10" s="27">
        <f>COUNTIF(K2:K7,"Y")</f>
        <v>0</v>
      </c>
      <c r="L10" s="27">
        <f>COUNTIF(L2:L7,"Y")</f>
        <v>0</v>
      </c>
      <c r="M10" s="27">
        <f>COUNTIF(M2:M7,"Y")</f>
        <v>0</v>
      </c>
      <c r="N10" s="27">
        <f>COUNTIF(N2:N7,"Y")</f>
        <v>0</v>
      </c>
      <c r="O10" s="26"/>
    </row>
    <row r="11" spans="1:15" x14ac:dyDescent="0.25">
      <c r="A11" s="28"/>
      <c r="B11" s="26"/>
      <c r="C11" s="39"/>
      <c r="D11" s="77" t="s">
        <v>15</v>
      </c>
      <c r="E11" s="77"/>
      <c r="F11" s="77"/>
      <c r="G11" s="77"/>
      <c r="H11" s="77"/>
      <c r="I11" s="27"/>
      <c r="J11" s="27"/>
      <c r="K11" s="27">
        <f>COUNTIF(K2:K7,"N")</f>
        <v>0</v>
      </c>
      <c r="L11" s="27">
        <f>COUNTIF(L2:L7,"N")</f>
        <v>0</v>
      </c>
      <c r="M11" s="27">
        <f>COUNTIF(M2:M7,"N")</f>
        <v>0</v>
      </c>
      <c r="N11" s="27">
        <f>COUNTIF(N2:N7,"N")</f>
        <v>0</v>
      </c>
      <c r="O11" s="26"/>
    </row>
    <row r="12" spans="1:15" x14ac:dyDescent="0.25">
      <c r="A12" s="28"/>
      <c r="B12" s="26"/>
      <c r="C12" s="39"/>
      <c r="D12" s="77" t="s">
        <v>29</v>
      </c>
      <c r="E12" s="77"/>
      <c r="F12" s="77"/>
      <c r="G12" s="77"/>
      <c r="H12" s="77"/>
      <c r="I12" s="27"/>
      <c r="J12" s="27"/>
      <c r="K12" s="27">
        <f>COUNTIF(K2:K7, "C")</f>
        <v>0</v>
      </c>
      <c r="L12" s="27"/>
      <c r="M12" s="27"/>
      <c r="N12" s="27"/>
      <c r="O12" s="26"/>
    </row>
    <row r="13" spans="1:15" x14ac:dyDescent="0.25">
      <c r="A13" s="28"/>
      <c r="B13" s="26"/>
      <c r="C13" s="39"/>
      <c r="D13" s="77" t="s">
        <v>30</v>
      </c>
      <c r="E13" s="77"/>
      <c r="F13" s="77"/>
      <c r="G13" s="77"/>
      <c r="H13" s="77"/>
      <c r="I13" s="27"/>
      <c r="J13" s="27"/>
      <c r="K13" s="27">
        <f>COUNTIF(K2:K7, "S")</f>
        <v>0</v>
      </c>
      <c r="L13" s="27"/>
      <c r="M13" s="27"/>
      <c r="N13" s="27"/>
      <c r="O13" s="26"/>
    </row>
    <row r="14" spans="1:15" x14ac:dyDescent="0.25">
      <c r="A14" s="28"/>
      <c r="B14" s="26"/>
      <c r="C14" s="39"/>
      <c r="D14" s="77" t="s">
        <v>1</v>
      </c>
      <c r="E14" s="77"/>
      <c r="F14" s="77"/>
      <c r="G14" s="77"/>
      <c r="H14" s="77"/>
      <c r="I14" s="27"/>
      <c r="J14" s="27"/>
      <c r="K14" s="27">
        <f>COUNTIF(K2:K7, "B")</f>
        <v>0</v>
      </c>
      <c r="L14" s="27"/>
      <c r="M14" s="27"/>
      <c r="N14" s="27"/>
      <c r="O14" s="26"/>
    </row>
    <row r="15" spans="1:15" x14ac:dyDescent="0.25">
      <c r="A15" s="28"/>
      <c r="B15" s="26"/>
      <c r="C15" s="39"/>
      <c r="D15" s="77" t="s">
        <v>241</v>
      </c>
      <c r="E15" s="77"/>
      <c r="F15" s="77"/>
      <c r="G15" s="77"/>
      <c r="H15" s="77"/>
      <c r="I15" s="27">
        <f>COUNTIF(I2:I7,"M")</f>
        <v>6</v>
      </c>
      <c r="J15" s="27"/>
      <c r="K15" s="27"/>
      <c r="L15" s="27"/>
      <c r="M15" s="27"/>
      <c r="N15" s="27"/>
      <c r="O15" s="26"/>
    </row>
    <row r="16" spans="1:15" x14ac:dyDescent="0.25">
      <c r="A16" s="28"/>
      <c r="B16" s="26"/>
      <c r="C16" s="39"/>
      <c r="D16" s="77" t="s">
        <v>12</v>
      </c>
      <c r="E16" s="77"/>
      <c r="F16" s="77"/>
      <c r="G16" s="77"/>
      <c r="H16" s="77"/>
      <c r="I16" s="27">
        <f>COUNTIF(I2:I7, "O")</f>
        <v>0</v>
      </c>
      <c r="J16" s="27"/>
      <c r="K16" s="27"/>
      <c r="L16" s="27"/>
      <c r="M16" s="27"/>
      <c r="N16" s="27"/>
      <c r="O16" s="26"/>
    </row>
    <row r="17" spans="1:15" x14ac:dyDescent="0.25">
      <c r="A17" s="28"/>
      <c r="B17" s="26"/>
      <c r="C17" s="39"/>
      <c r="D17" s="77" t="s">
        <v>11</v>
      </c>
      <c r="E17" s="77"/>
      <c r="F17" s="77"/>
      <c r="G17" s="77"/>
      <c r="H17" s="77"/>
      <c r="I17" s="27">
        <f>I15+I16</f>
        <v>6</v>
      </c>
      <c r="J17" s="27"/>
      <c r="K17" s="27"/>
      <c r="L17" s="27"/>
      <c r="M17" s="27"/>
      <c r="N17" s="27"/>
      <c r="O17" s="26"/>
    </row>
  </sheetData>
  <mergeCells count="10">
    <mergeCell ref="D16:H16"/>
    <mergeCell ref="D17:H17"/>
    <mergeCell ref="A1:B1"/>
    <mergeCell ref="D15:H15"/>
    <mergeCell ref="D14:H14"/>
    <mergeCell ref="D13:H13"/>
    <mergeCell ref="D12:H12"/>
    <mergeCell ref="D11:H11"/>
    <mergeCell ref="D10:H10"/>
    <mergeCell ref="A9:O9"/>
  </mergeCells>
  <conditionalFormatting sqref="O2:O8">
    <cfRule type="expression" dxfId="0" priority="2">
      <formula>IF($K2="N",TRUE,IF($L2="Y",TRUE,IF($M2="Y",TRUE,(IF($N2="Y",TRUE,FALSE)))))</formula>
    </cfRule>
  </conditionalFormatting>
  <dataValidations count="8">
    <dataValidation type="list" allowBlank="1" showInputMessage="1" showErrorMessage="1" sqref="J8 I2:I8" xr:uid="{00000000-0002-0000-0A00-000000000000}">
      <formula1>"M,O"</formula1>
    </dataValidation>
    <dataValidation type="list" allowBlank="1" showInputMessage="1" showErrorMessage="1" sqref="K8:N8" xr:uid="{00000000-0002-0000-0A00-000001000000}">
      <formula1>"Y,N"</formula1>
    </dataValidation>
    <dataValidation type="list" allowBlank="1" showInputMessage="1" showErrorMessage="1" sqref="K2:K7" xr:uid="{00000000-0002-0000-0A00-000002000000}">
      <formula1>"C,c,S,s,B,b,N,n"</formula1>
    </dataValidation>
    <dataValidation type="list" allowBlank="1" showInputMessage="1" showErrorMessage="1" sqref="L2:N7" xr:uid="{00000000-0002-0000-0A00-000003000000}">
      <formula1>"Y,N,y,n"</formula1>
    </dataValidation>
    <dataValidation type="list" allowBlank="1" showInputMessage="1" showErrorMessage="1" sqref="J2:J7" xr:uid="{00000000-0002-0000-0A00-000004000000}">
      <formula1>"O,H,B"</formula1>
    </dataValidation>
    <dataValidation type="list" allowBlank="1" showInputMessage="1" showErrorMessage="1" sqref="E2:E7" xr:uid="{00000000-0002-0000-0A00-000005000000}">
      <formula1>"I,I,R,r,E,e"</formula1>
    </dataValidation>
    <dataValidation type="list" allowBlank="1" showInputMessage="1" showErrorMessage="1" sqref="F2:F7" xr:uid="{00000000-0002-0000-0A00-000006000000}">
      <formula1>"R,r,B,b"</formula1>
    </dataValidation>
    <dataValidation type="list" allowBlank="1" showInputMessage="1" showErrorMessage="1" sqref="G2:G7" xr:uid="{00000000-0002-0000-0A00-000007000000}">
      <formula1>"1,2"</formula1>
    </dataValidation>
  </dataValidation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8"/>
  <sheetViews>
    <sheetView tabSelected="1" workbookViewId="0">
      <selection activeCell="G9" sqref="G9"/>
    </sheetView>
  </sheetViews>
  <sheetFormatPr defaultRowHeight="14.5" x14ac:dyDescent="0.35"/>
  <cols>
    <col min="1" max="1" width="4.453125" customWidth="1"/>
    <col min="4" max="4" width="4" customWidth="1"/>
    <col min="11" max="11" width="11.453125" customWidth="1"/>
    <col min="12" max="12" width="10.453125" customWidth="1"/>
    <col min="13" max="14" width="9.81640625" customWidth="1"/>
  </cols>
  <sheetData>
    <row r="1" spans="1:30" ht="6.7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4" hidden="1" customHeigh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x14ac:dyDescent="0.3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6" x14ac:dyDescent="0.6">
      <c r="A4" s="1"/>
      <c r="B4" s="1"/>
      <c r="C4" s="1"/>
      <c r="D4" s="1"/>
      <c r="E4" s="2" t="s">
        <v>3</v>
      </c>
      <c r="F4" s="1"/>
      <c r="G4" s="1"/>
      <c r="H4" s="1"/>
      <c r="I4" s="1"/>
      <c r="J4" s="1"/>
      <c r="K4" s="1"/>
      <c r="L4" s="1"/>
      <c r="M4" s="1"/>
      <c r="N4" s="1"/>
      <c r="O4" s="1"/>
      <c r="P4" s="1"/>
      <c r="Q4" s="1"/>
      <c r="R4" s="1"/>
      <c r="S4" s="1"/>
      <c r="T4" s="1"/>
      <c r="U4" s="1"/>
      <c r="V4" s="1"/>
      <c r="W4" s="1"/>
      <c r="X4" s="1"/>
      <c r="Y4" s="1"/>
      <c r="Z4" s="1"/>
      <c r="AA4" s="1"/>
      <c r="AB4" s="1"/>
      <c r="AC4" s="1"/>
      <c r="AD4" s="1"/>
    </row>
    <row r="5" spans="1:30" ht="33.5" x14ac:dyDescent="0.75">
      <c r="A5" s="1"/>
      <c r="B5" s="1"/>
      <c r="C5" s="1"/>
      <c r="D5" s="1"/>
      <c r="E5" s="3" t="s">
        <v>214</v>
      </c>
      <c r="F5" s="1"/>
      <c r="G5" s="1"/>
      <c r="H5" s="1"/>
      <c r="I5" s="1"/>
      <c r="J5" s="1"/>
      <c r="K5" s="1"/>
      <c r="L5" s="1"/>
      <c r="M5" s="1"/>
      <c r="N5" s="1"/>
      <c r="O5" s="1"/>
      <c r="P5" s="1"/>
      <c r="Q5" s="1"/>
      <c r="R5" s="1"/>
      <c r="S5" s="1"/>
      <c r="T5" s="1"/>
      <c r="U5" s="1"/>
      <c r="V5" s="1"/>
      <c r="W5" s="1"/>
      <c r="X5" s="1"/>
      <c r="Y5" s="1"/>
      <c r="Z5" s="1"/>
      <c r="AA5" s="1"/>
      <c r="AB5" s="1"/>
      <c r="AC5" s="1"/>
      <c r="AD5" s="1"/>
    </row>
    <row r="6" spans="1:30" ht="15.5" x14ac:dyDescent="0.35">
      <c r="A6" s="1"/>
      <c r="B6" s="1"/>
      <c r="C6" s="1"/>
      <c r="D6" s="1"/>
      <c r="E6" s="78" t="s">
        <v>242</v>
      </c>
      <c r="F6" s="1"/>
      <c r="G6" s="1"/>
      <c r="H6" s="1"/>
      <c r="I6" s="1"/>
      <c r="J6" s="1"/>
      <c r="K6" s="1"/>
      <c r="L6" s="1"/>
      <c r="M6" s="1"/>
      <c r="N6" s="1"/>
      <c r="O6" s="1"/>
      <c r="P6" s="1"/>
      <c r="Q6" s="1"/>
      <c r="R6" s="1"/>
      <c r="S6" s="1"/>
      <c r="T6" s="1"/>
      <c r="U6" s="1"/>
      <c r="V6" s="1"/>
      <c r="W6" s="1"/>
      <c r="X6" s="1"/>
      <c r="Y6" s="1"/>
      <c r="Z6" s="1"/>
      <c r="AA6" s="1"/>
      <c r="AB6" s="1"/>
      <c r="AC6" s="1"/>
      <c r="AD6" s="1"/>
    </row>
    <row r="7" spans="1:30" ht="36" customHeight="1" x14ac:dyDescent="0.35">
      <c r="A7" s="1"/>
      <c r="B7" s="1"/>
      <c r="C7" s="1"/>
      <c r="D7" s="1"/>
      <c r="E7" s="6" t="s">
        <v>6</v>
      </c>
      <c r="F7" s="1"/>
      <c r="G7" s="1"/>
      <c r="H7" s="1"/>
      <c r="I7" s="1"/>
      <c r="J7" s="1"/>
      <c r="K7" s="1"/>
      <c r="L7" s="1"/>
      <c r="M7" s="1"/>
      <c r="N7" s="1"/>
      <c r="O7" s="1"/>
      <c r="P7" s="1"/>
      <c r="Q7" s="1"/>
      <c r="R7" s="1"/>
      <c r="S7" s="1"/>
      <c r="T7" s="1"/>
      <c r="U7" s="1"/>
      <c r="V7" s="1"/>
      <c r="W7" s="1"/>
      <c r="X7" s="1"/>
      <c r="Y7" s="1"/>
      <c r="Z7" s="1"/>
      <c r="AA7" s="1"/>
      <c r="AB7" s="1"/>
      <c r="AC7" s="1"/>
      <c r="AD7" s="1"/>
    </row>
    <row r="8" spans="1:30" ht="6.75" customHeight="1" x14ac:dyDescent="0.35">
      <c r="A8" s="4"/>
      <c r="B8" s="4"/>
      <c r="C8" s="4"/>
      <c r="D8" s="4"/>
      <c r="E8" s="4"/>
      <c r="F8" s="4"/>
      <c r="G8" s="4"/>
      <c r="H8" s="4"/>
      <c r="I8" s="4"/>
      <c r="J8" s="4"/>
      <c r="K8" s="4"/>
      <c r="L8" s="4"/>
      <c r="M8" s="4"/>
      <c r="N8" s="4"/>
      <c r="O8" s="4"/>
      <c r="P8" s="1"/>
      <c r="Q8" s="1"/>
      <c r="R8" s="1"/>
      <c r="S8" s="1"/>
      <c r="T8" s="1"/>
      <c r="U8" s="1"/>
      <c r="V8" s="1"/>
      <c r="W8" s="1"/>
      <c r="X8" s="1"/>
      <c r="Y8" s="1"/>
      <c r="Z8" s="1"/>
      <c r="AA8" s="1"/>
      <c r="AB8" s="1"/>
      <c r="AC8" s="1"/>
      <c r="AD8" s="1"/>
    </row>
    <row r="9" spans="1:30" x14ac:dyDescent="0.35">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30" x14ac:dyDescent="0.3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35">
      <c r="A11" s="1"/>
      <c r="B11" s="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30"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30" ht="15" customHeight="1" x14ac:dyDescent="0.35">
      <c r="A13" s="1"/>
      <c r="B13" s="9"/>
      <c r="C13" s="40"/>
      <c r="D13" s="40"/>
      <c r="E13" s="40"/>
      <c r="F13" s="68" t="s">
        <v>17</v>
      </c>
      <c r="G13" s="69"/>
      <c r="H13" s="69"/>
      <c r="I13" s="69"/>
      <c r="J13" s="70"/>
      <c r="K13" s="62" t="s">
        <v>18</v>
      </c>
      <c r="L13" s="63"/>
      <c r="M13" s="64"/>
      <c r="N13" s="41"/>
      <c r="O13" s="48"/>
      <c r="P13" s="1"/>
      <c r="Q13" s="1"/>
      <c r="R13" s="1"/>
      <c r="S13" s="1"/>
      <c r="T13" s="1"/>
      <c r="U13" s="1"/>
      <c r="V13" s="1"/>
      <c r="W13" s="1"/>
      <c r="X13" s="1"/>
      <c r="Y13" s="1"/>
      <c r="Z13" s="1"/>
      <c r="AA13" s="1"/>
      <c r="AB13" s="1"/>
      <c r="AC13" s="1"/>
      <c r="AD13" s="1"/>
    </row>
    <row r="14" spans="1:30" x14ac:dyDescent="0.35">
      <c r="A14" s="1"/>
      <c r="B14" s="9"/>
      <c r="C14" s="40"/>
      <c r="D14" s="40"/>
      <c r="E14" s="40"/>
      <c r="F14" s="71"/>
      <c r="G14" s="72"/>
      <c r="H14" s="72"/>
      <c r="I14" s="72"/>
      <c r="J14" s="73"/>
      <c r="K14" s="11" t="s">
        <v>4</v>
      </c>
      <c r="L14" s="11" t="s">
        <v>2</v>
      </c>
      <c r="M14" s="11" t="s">
        <v>19</v>
      </c>
      <c r="N14" s="41"/>
      <c r="O14" s="9"/>
      <c r="P14" s="1"/>
      <c r="Q14" s="1"/>
      <c r="R14" s="1"/>
      <c r="S14" s="1"/>
      <c r="T14" s="1"/>
      <c r="U14" s="1"/>
      <c r="V14" s="1"/>
      <c r="W14" s="1"/>
      <c r="X14" s="1"/>
      <c r="Y14" s="1"/>
      <c r="Z14" s="1"/>
      <c r="AA14" s="1"/>
      <c r="AB14" s="1"/>
      <c r="AC14" s="1"/>
      <c r="AD14" s="1"/>
    </row>
    <row r="15" spans="1:30" ht="15" customHeight="1" x14ac:dyDescent="0.35">
      <c r="A15" s="1"/>
      <c r="B15" s="9"/>
      <c r="C15" s="12"/>
      <c r="D15" s="12"/>
      <c r="E15" s="12"/>
      <c r="F15" s="65" t="s">
        <v>188</v>
      </c>
      <c r="G15" s="66"/>
      <c r="H15" s="66"/>
      <c r="I15" s="66"/>
      <c r="J15" s="67"/>
      <c r="K15" s="10">
        <f>'A. General Technology'!E46</f>
        <v>37</v>
      </c>
      <c r="L15" s="10">
        <f>'A. General Technology'!E47</f>
        <v>0</v>
      </c>
      <c r="M15" s="10">
        <f>'A. General Technology'!E48</f>
        <v>37</v>
      </c>
      <c r="N15" s="12"/>
      <c r="O15" s="9"/>
      <c r="P15" s="1"/>
      <c r="Q15" s="1"/>
      <c r="R15" s="1"/>
      <c r="S15" s="1"/>
      <c r="T15" s="1"/>
      <c r="U15" s="1"/>
      <c r="V15" s="1"/>
      <c r="W15" s="1"/>
      <c r="X15" s="1"/>
      <c r="Y15" s="1"/>
      <c r="Z15" s="1"/>
      <c r="AA15" s="1"/>
      <c r="AB15" s="1"/>
      <c r="AC15" s="1"/>
      <c r="AD15" s="1"/>
    </row>
    <row r="16" spans="1:30" ht="15" customHeight="1" x14ac:dyDescent="0.35">
      <c r="A16" s="1"/>
      <c r="B16" s="9"/>
      <c r="C16" s="12"/>
      <c r="D16" s="12"/>
      <c r="E16" s="12"/>
      <c r="F16" s="65" t="s">
        <v>189</v>
      </c>
      <c r="G16" s="66"/>
      <c r="H16" s="66"/>
      <c r="I16" s="66"/>
      <c r="J16" s="67"/>
      <c r="K16" s="10">
        <f>'B. Enabling Technology'!E35</f>
        <v>26</v>
      </c>
      <c r="L16" s="10">
        <f>'B. Enabling Technology'!E36</f>
        <v>0</v>
      </c>
      <c r="M16" s="10">
        <f>'B. Enabling Technology'!E37</f>
        <v>26</v>
      </c>
      <c r="N16" s="12"/>
      <c r="O16" s="9"/>
      <c r="P16" s="1"/>
      <c r="Q16" s="1"/>
      <c r="R16" s="1"/>
      <c r="S16" s="1"/>
      <c r="T16" s="1"/>
      <c r="U16" s="1"/>
      <c r="V16" s="1"/>
      <c r="W16" s="1"/>
      <c r="X16" s="1"/>
      <c r="Y16" s="1"/>
      <c r="Z16" s="1"/>
      <c r="AA16" s="1"/>
      <c r="AB16" s="1"/>
      <c r="AC16" s="1"/>
      <c r="AD16" s="1"/>
    </row>
    <row r="17" spans="1:30" ht="15" customHeight="1" x14ac:dyDescent="0.35">
      <c r="A17" s="1"/>
      <c r="B17" s="9"/>
      <c r="C17" s="12"/>
      <c r="D17" s="12"/>
      <c r="E17" s="12"/>
      <c r="F17" s="65" t="s">
        <v>190</v>
      </c>
      <c r="G17" s="66"/>
      <c r="H17" s="66"/>
      <c r="I17" s="66"/>
      <c r="J17" s="67"/>
      <c r="K17" s="10">
        <f>'C. Web Portal'!E44</f>
        <v>34</v>
      </c>
      <c r="L17" s="10">
        <f>'C. Web Portal'!E45</f>
        <v>2</v>
      </c>
      <c r="M17" s="10">
        <f>'C. Web Portal'!E46</f>
        <v>36</v>
      </c>
      <c r="N17" s="12"/>
      <c r="O17" s="9"/>
      <c r="P17" s="1"/>
      <c r="Q17" s="1"/>
      <c r="R17" s="1"/>
      <c r="S17" s="1"/>
      <c r="T17" s="1"/>
      <c r="U17" s="1"/>
      <c r="V17" s="1"/>
      <c r="W17" s="1"/>
      <c r="X17" s="1"/>
      <c r="Y17" s="1"/>
      <c r="Z17" s="1"/>
      <c r="AA17" s="1"/>
      <c r="AB17" s="1"/>
      <c r="AC17" s="1"/>
      <c r="AD17" s="1"/>
    </row>
    <row r="18" spans="1:30" ht="15" customHeight="1" x14ac:dyDescent="0.35">
      <c r="A18" s="1"/>
      <c r="B18" s="9"/>
      <c r="C18" s="12"/>
      <c r="D18" s="12"/>
      <c r="E18" s="12"/>
      <c r="F18" s="65" t="s">
        <v>191</v>
      </c>
      <c r="G18" s="66"/>
      <c r="H18" s="66"/>
      <c r="I18" s="66"/>
      <c r="J18" s="67"/>
      <c r="K18" s="10">
        <f>'D. Application Security'!E46</f>
        <v>37</v>
      </c>
      <c r="L18" s="10">
        <f>'D. Application Security'!E47</f>
        <v>0</v>
      </c>
      <c r="M18" s="10">
        <f>'D. Application Security'!E48</f>
        <v>37</v>
      </c>
      <c r="N18" s="12"/>
      <c r="O18" s="9"/>
      <c r="P18" s="1"/>
      <c r="Q18" s="1"/>
      <c r="R18" s="1"/>
      <c r="S18" s="1"/>
      <c r="T18" s="1"/>
      <c r="U18" s="1"/>
      <c r="V18" s="1"/>
      <c r="W18" s="1"/>
      <c r="X18" s="1"/>
      <c r="Y18" s="1"/>
      <c r="Z18" s="1"/>
      <c r="AA18" s="1"/>
      <c r="AB18" s="1"/>
      <c r="AC18" s="1"/>
      <c r="AD18" s="1"/>
    </row>
    <row r="19" spans="1:30" ht="15" customHeight="1" x14ac:dyDescent="0.35">
      <c r="A19" s="1"/>
      <c r="B19" s="9"/>
      <c r="C19" s="12"/>
      <c r="D19" s="12"/>
      <c r="E19" s="12"/>
      <c r="F19" s="65" t="s">
        <v>192</v>
      </c>
      <c r="G19" s="66"/>
      <c r="H19" s="66"/>
      <c r="I19" s="66"/>
      <c r="J19" s="67"/>
      <c r="K19" s="10">
        <f>'E. Mobile'!E27</f>
        <v>18</v>
      </c>
      <c r="L19" s="10">
        <f>'E. Mobile'!E28</f>
        <v>0</v>
      </c>
      <c r="M19" s="10">
        <f>'E. Mobile'!E29</f>
        <v>18</v>
      </c>
      <c r="N19" s="12"/>
      <c r="O19" s="9"/>
      <c r="P19" s="1"/>
      <c r="Q19" s="1"/>
      <c r="R19" s="1"/>
      <c r="S19" s="1"/>
      <c r="T19" s="1"/>
      <c r="U19" s="1"/>
      <c r="V19" s="1"/>
      <c r="W19" s="1"/>
      <c r="X19" s="1"/>
      <c r="Y19" s="1"/>
      <c r="Z19" s="1"/>
      <c r="AA19" s="1"/>
      <c r="AB19" s="1"/>
      <c r="AC19" s="1"/>
      <c r="AD19" s="1"/>
    </row>
    <row r="20" spans="1:30" ht="15" customHeight="1" x14ac:dyDescent="0.35">
      <c r="A20" s="1"/>
      <c r="B20" s="9"/>
      <c r="C20" s="12"/>
      <c r="D20" s="12"/>
      <c r="E20" s="12"/>
      <c r="F20" s="65" t="s">
        <v>193</v>
      </c>
      <c r="G20" s="66"/>
      <c r="H20" s="66"/>
      <c r="I20" s="66"/>
      <c r="J20" s="67"/>
      <c r="K20" s="10">
        <f>'F. Reporting'!E17</f>
        <v>8</v>
      </c>
      <c r="L20" s="10">
        <f>'F. Reporting'!E18</f>
        <v>0</v>
      </c>
      <c r="M20" s="10">
        <f>'F. Reporting'!E19</f>
        <v>8</v>
      </c>
      <c r="N20" s="12"/>
      <c r="O20" s="9"/>
      <c r="P20" s="1"/>
      <c r="Q20" s="1"/>
      <c r="R20" s="1"/>
      <c r="S20" s="1"/>
      <c r="T20" s="1"/>
      <c r="U20" s="1"/>
      <c r="V20" s="1"/>
      <c r="W20" s="1"/>
      <c r="X20" s="1"/>
      <c r="Y20" s="1"/>
      <c r="Z20" s="1"/>
      <c r="AA20" s="1"/>
      <c r="AB20" s="1"/>
      <c r="AC20" s="1"/>
      <c r="AD20" s="1"/>
    </row>
    <row r="21" spans="1:30" x14ac:dyDescent="0.35">
      <c r="A21" s="1"/>
      <c r="B21" s="9"/>
      <c r="C21" s="12"/>
      <c r="D21" s="12"/>
      <c r="E21" s="12"/>
      <c r="F21" s="65" t="s">
        <v>223</v>
      </c>
      <c r="G21" s="66"/>
      <c r="H21" s="66"/>
      <c r="I21" s="66"/>
      <c r="J21" s="67"/>
      <c r="K21" s="10">
        <f>'G. GPS'!E10</f>
        <v>1</v>
      </c>
      <c r="L21" s="10">
        <f>'G. GPS'!E11</f>
        <v>0</v>
      </c>
      <c r="M21" s="10">
        <f>'G. GPS'!E12</f>
        <v>1</v>
      </c>
      <c r="N21" s="12"/>
      <c r="O21" s="9"/>
      <c r="P21" s="1"/>
      <c r="Q21" s="1"/>
      <c r="R21" s="1"/>
      <c r="S21" s="1"/>
      <c r="T21" s="1"/>
      <c r="U21" s="1"/>
      <c r="V21" s="1"/>
      <c r="W21" s="1"/>
      <c r="X21" s="1"/>
      <c r="Y21" s="1"/>
      <c r="Z21" s="1"/>
      <c r="AA21" s="1"/>
      <c r="AB21" s="1"/>
      <c r="AC21" s="1"/>
      <c r="AD21" s="1"/>
    </row>
    <row r="22" spans="1:30" ht="15" customHeight="1" x14ac:dyDescent="0.35">
      <c r="A22" s="1"/>
      <c r="B22" s="9"/>
      <c r="C22" s="12"/>
      <c r="D22" s="12"/>
      <c r="E22" s="12"/>
      <c r="F22" s="65" t="s">
        <v>194</v>
      </c>
      <c r="G22" s="66"/>
      <c r="H22" s="66"/>
      <c r="I22" s="66"/>
      <c r="J22" s="67"/>
      <c r="K22" s="10">
        <f>'H. System Integration'!E15</f>
        <v>6</v>
      </c>
      <c r="L22" s="10">
        <f>'H. System Integration'!E16</f>
        <v>0</v>
      </c>
      <c r="M22" s="10">
        <f>'H. System Integration'!E17</f>
        <v>6</v>
      </c>
      <c r="N22" s="12"/>
      <c r="O22" s="9"/>
      <c r="P22" s="1"/>
      <c r="Q22" s="1"/>
      <c r="R22" s="1"/>
      <c r="S22" s="1"/>
      <c r="T22" s="1"/>
      <c r="U22" s="1"/>
      <c r="V22" s="1"/>
      <c r="W22" s="1"/>
      <c r="X22" s="1"/>
      <c r="Y22" s="1"/>
      <c r="Z22" s="1"/>
      <c r="AA22" s="1"/>
      <c r="AB22" s="1"/>
      <c r="AC22" s="1"/>
      <c r="AD22" s="1"/>
    </row>
    <row r="23" spans="1:30" ht="15" customHeight="1" x14ac:dyDescent="0.35">
      <c r="A23" s="1"/>
      <c r="B23" s="9"/>
      <c r="C23" s="12"/>
      <c r="D23" s="12"/>
      <c r="E23" s="12"/>
      <c r="F23" s="65" t="s">
        <v>201</v>
      </c>
      <c r="G23" s="66"/>
      <c r="H23" s="66"/>
      <c r="I23" s="66"/>
      <c r="J23" s="67"/>
      <c r="K23" s="10">
        <f>'I. Systems-Interfaces'!I15</f>
        <v>6</v>
      </c>
      <c r="L23" s="10">
        <f>'I. Systems-Interfaces'!I16</f>
        <v>0</v>
      </c>
      <c r="M23" s="10">
        <f>'I. Systems-Interfaces'!I15</f>
        <v>6</v>
      </c>
      <c r="N23" s="12"/>
      <c r="O23" s="9"/>
      <c r="P23" s="1"/>
      <c r="Q23" s="1"/>
      <c r="R23" s="1"/>
      <c r="S23" s="1"/>
      <c r="T23" s="1"/>
      <c r="U23" s="1"/>
      <c r="V23" s="1"/>
      <c r="W23" s="1"/>
      <c r="X23" s="1"/>
      <c r="Y23" s="1"/>
      <c r="Z23" s="1"/>
      <c r="AA23" s="1"/>
      <c r="AB23" s="1"/>
      <c r="AC23" s="1"/>
      <c r="AD23" s="1"/>
    </row>
    <row r="24" spans="1:30" x14ac:dyDescent="0.35">
      <c r="A24" s="1"/>
      <c r="B24" s="9"/>
      <c r="C24" s="13"/>
      <c r="D24" s="13"/>
      <c r="E24" s="13"/>
      <c r="F24" s="13"/>
      <c r="G24" s="13"/>
      <c r="H24" s="13"/>
      <c r="I24" s="13"/>
      <c r="J24" s="13"/>
      <c r="K24" s="12"/>
      <c r="L24" s="12"/>
      <c r="M24" s="12"/>
      <c r="N24" s="12"/>
      <c r="O24" s="9"/>
      <c r="P24" s="1"/>
      <c r="Q24" s="1"/>
      <c r="R24" s="1"/>
      <c r="S24" s="1"/>
      <c r="T24" s="1"/>
      <c r="U24" s="1"/>
      <c r="V24" s="1"/>
      <c r="W24" s="1"/>
      <c r="X24" s="1"/>
      <c r="Y24" s="1"/>
      <c r="Z24" s="1"/>
      <c r="AA24" s="1"/>
      <c r="AB24" s="1"/>
      <c r="AC24" s="1"/>
      <c r="AD24" s="1"/>
    </row>
    <row r="25" spans="1:30" x14ac:dyDescent="0.35">
      <c r="A25" s="1"/>
      <c r="B25" s="9"/>
      <c r="C25" s="12"/>
      <c r="D25" s="12"/>
      <c r="E25" s="12"/>
      <c r="F25" s="59" t="s">
        <v>20</v>
      </c>
      <c r="G25" s="60"/>
      <c r="H25" s="60"/>
      <c r="I25" s="60"/>
      <c r="J25" s="61"/>
      <c r="K25" s="10">
        <f>SUM(K15:K23)</f>
        <v>173</v>
      </c>
      <c r="L25" s="10">
        <f>SUM(L15:L23)</f>
        <v>2</v>
      </c>
      <c r="M25" s="10">
        <f>SUM(M15:M23)</f>
        <v>175</v>
      </c>
      <c r="N25" s="12"/>
      <c r="O25" s="9"/>
      <c r="P25" s="1"/>
      <c r="Q25" s="1"/>
      <c r="R25" s="1"/>
      <c r="S25" s="1"/>
      <c r="T25" s="1"/>
      <c r="U25" s="1"/>
      <c r="V25" s="1"/>
      <c r="W25" s="1"/>
      <c r="X25" s="1"/>
      <c r="Y25" s="1"/>
      <c r="Z25" s="1"/>
      <c r="AA25" s="1"/>
      <c r="AB25" s="1"/>
      <c r="AC25" s="1"/>
      <c r="AD25" s="1"/>
    </row>
    <row r="26" spans="1:30" x14ac:dyDescent="0.35">
      <c r="A26" s="1"/>
      <c r="B26" s="9"/>
      <c r="C26" s="9"/>
      <c r="D26" s="9"/>
      <c r="E26" s="9"/>
      <c r="F26" s="9"/>
      <c r="G26" s="9"/>
      <c r="H26" s="9"/>
      <c r="I26" s="9"/>
      <c r="J26" s="9"/>
      <c r="K26" s="9"/>
      <c r="L26" s="9"/>
      <c r="M26" s="9"/>
      <c r="N26" s="9"/>
      <c r="O26" s="9"/>
      <c r="P26" s="1"/>
      <c r="Q26" s="1"/>
      <c r="R26" s="1"/>
      <c r="S26" s="1"/>
      <c r="T26" s="1"/>
      <c r="U26" s="1"/>
      <c r="V26" s="1"/>
      <c r="W26" s="1"/>
      <c r="X26" s="1"/>
      <c r="Y26" s="1"/>
      <c r="Z26" s="1"/>
      <c r="AA26" s="1"/>
      <c r="AB26" s="1"/>
      <c r="AC26" s="1"/>
      <c r="AD26" s="1"/>
    </row>
    <row r="27" spans="1:30" x14ac:dyDescent="0.35">
      <c r="A27" s="1"/>
      <c r="B27" s="9"/>
      <c r="C27" s="9"/>
      <c r="D27" s="9"/>
      <c r="E27" s="9"/>
      <c r="F27" s="9"/>
      <c r="G27" s="9"/>
      <c r="H27" s="9"/>
      <c r="I27" s="9"/>
      <c r="J27" s="9"/>
      <c r="K27" s="9"/>
      <c r="L27" s="9"/>
      <c r="M27" s="9"/>
      <c r="N27" s="9"/>
      <c r="O27" s="9"/>
      <c r="P27" s="1"/>
      <c r="Q27" s="1"/>
      <c r="R27" s="1"/>
      <c r="S27" s="1"/>
      <c r="T27" s="1"/>
      <c r="U27" s="1"/>
      <c r="V27" s="1"/>
      <c r="W27" s="1"/>
      <c r="X27" s="1"/>
      <c r="Y27" s="1"/>
      <c r="Z27" s="1"/>
      <c r="AA27" s="1"/>
      <c r="AB27" s="1"/>
      <c r="AC27" s="1"/>
      <c r="AD27" s="1"/>
    </row>
    <row r="28" spans="1:30" x14ac:dyDescent="0.35">
      <c r="A28" s="1"/>
      <c r="B28" s="9"/>
      <c r="C28" s="9"/>
      <c r="D28" s="9"/>
      <c r="E28" s="9"/>
      <c r="F28" s="9"/>
      <c r="G28" s="9"/>
      <c r="H28" s="9"/>
      <c r="I28" s="9"/>
      <c r="J28" s="9"/>
      <c r="K28" s="9"/>
      <c r="L28" s="9"/>
      <c r="M28" s="9"/>
      <c r="N28" s="9"/>
      <c r="O28" s="9"/>
      <c r="P28" s="1"/>
      <c r="Q28" s="1"/>
      <c r="R28" s="1"/>
      <c r="S28" s="1"/>
      <c r="T28" s="1"/>
      <c r="U28" s="1"/>
      <c r="V28" s="1"/>
      <c r="W28" s="1"/>
      <c r="X28" s="1"/>
      <c r="Y28" s="1"/>
      <c r="Z28" s="1"/>
      <c r="AA28" s="1"/>
      <c r="AB28" s="1"/>
      <c r="AC28" s="1"/>
      <c r="AD28" s="1"/>
    </row>
    <row r="29" spans="1:30" x14ac:dyDescent="0.35">
      <c r="A29" s="1"/>
      <c r="B29" s="9"/>
      <c r="C29" s="9"/>
      <c r="D29" s="9"/>
      <c r="E29" s="9"/>
      <c r="F29" s="9"/>
      <c r="G29" s="9"/>
      <c r="H29" s="9"/>
      <c r="I29" s="9"/>
      <c r="J29" s="9"/>
      <c r="K29" s="9"/>
      <c r="L29" s="9"/>
      <c r="M29" s="9"/>
      <c r="N29" s="9"/>
      <c r="O29" s="9"/>
      <c r="P29" s="1"/>
      <c r="Q29" s="1"/>
      <c r="R29" s="1"/>
      <c r="S29" s="1"/>
      <c r="T29" s="1"/>
      <c r="U29" s="1"/>
      <c r="V29" s="1"/>
      <c r="W29" s="1"/>
      <c r="X29" s="1"/>
      <c r="Y29" s="1"/>
      <c r="Z29" s="1"/>
      <c r="AA29" s="1"/>
      <c r="AB29" s="1"/>
      <c r="AC29" s="1"/>
      <c r="AD29" s="1"/>
    </row>
    <row r="30" spans="1:30" x14ac:dyDescent="0.35">
      <c r="A30" s="1"/>
      <c r="B30" s="9"/>
      <c r="C30" s="9"/>
      <c r="D30" s="9"/>
      <c r="E30" s="9"/>
      <c r="F30" s="9"/>
      <c r="G30" s="9"/>
      <c r="H30" s="9"/>
      <c r="I30" s="9"/>
      <c r="J30" s="9"/>
      <c r="K30" s="9"/>
      <c r="L30" s="9"/>
      <c r="M30" s="9"/>
      <c r="N30" s="9"/>
      <c r="O30" s="9"/>
      <c r="P30" s="1"/>
      <c r="Q30" s="1"/>
      <c r="R30" s="1"/>
      <c r="S30" s="1"/>
      <c r="T30" s="1"/>
      <c r="U30" s="1"/>
      <c r="V30" s="1"/>
      <c r="W30" s="1"/>
      <c r="X30" s="1"/>
      <c r="Y30" s="1"/>
      <c r="Z30" s="1"/>
      <c r="AA30" s="1"/>
      <c r="AB30" s="1"/>
      <c r="AC30" s="1"/>
      <c r="AD30" s="1"/>
    </row>
    <row r="31" spans="1:30" x14ac:dyDescent="0.35">
      <c r="A31" s="1"/>
      <c r="B31" s="9"/>
      <c r="C31" s="9"/>
      <c r="D31" s="9"/>
      <c r="E31" s="9"/>
      <c r="F31" s="9"/>
      <c r="G31" s="9"/>
      <c r="H31" s="9"/>
      <c r="I31" s="9"/>
      <c r="J31" s="9"/>
      <c r="K31" s="9"/>
      <c r="L31" s="9"/>
      <c r="M31" s="9"/>
      <c r="N31" s="9"/>
      <c r="O31" s="9"/>
      <c r="P31" s="1"/>
      <c r="Q31" s="1"/>
      <c r="R31" s="1"/>
      <c r="S31" s="1"/>
      <c r="T31" s="1"/>
      <c r="U31" s="1"/>
      <c r="V31" s="1"/>
      <c r="W31" s="1"/>
      <c r="X31" s="1"/>
      <c r="Y31" s="1"/>
      <c r="Z31" s="1"/>
      <c r="AA31" s="1"/>
      <c r="AB31" s="1"/>
      <c r="AC31" s="1"/>
      <c r="AD31" s="1"/>
    </row>
    <row r="32" spans="1:30" x14ac:dyDescent="0.35">
      <c r="A32" s="1"/>
      <c r="B32" s="9"/>
      <c r="C32" s="9"/>
      <c r="D32" s="9"/>
      <c r="E32" s="9"/>
      <c r="F32" s="9"/>
      <c r="G32" s="9"/>
      <c r="H32" s="9"/>
      <c r="I32" s="9"/>
      <c r="J32" s="9"/>
      <c r="K32" s="9"/>
      <c r="L32" s="9"/>
      <c r="M32" s="9"/>
      <c r="N32" s="9"/>
      <c r="O32" s="9"/>
      <c r="P32" s="1"/>
      <c r="Q32" s="1"/>
      <c r="R32" s="1"/>
      <c r="S32" s="1"/>
      <c r="T32" s="1"/>
      <c r="U32" s="1"/>
      <c r="V32" s="1"/>
      <c r="W32" s="1"/>
      <c r="X32" s="1"/>
      <c r="Y32" s="1"/>
      <c r="Z32" s="1"/>
      <c r="AA32" s="1"/>
      <c r="AB32" s="1"/>
      <c r="AC32" s="1"/>
      <c r="AD32" s="1"/>
    </row>
    <row r="33" spans="1:30" x14ac:dyDescent="0.35">
      <c r="A33" s="1"/>
      <c r="B33" s="9"/>
      <c r="C33" s="9"/>
      <c r="D33" s="9"/>
      <c r="E33" s="9"/>
      <c r="F33" s="9"/>
      <c r="G33" s="9"/>
      <c r="H33" s="9"/>
      <c r="I33" s="9"/>
      <c r="J33" s="9"/>
      <c r="K33" s="9"/>
      <c r="L33" s="9"/>
      <c r="M33" s="9"/>
      <c r="N33" s="9"/>
      <c r="O33" s="9"/>
      <c r="P33" s="1"/>
      <c r="Q33" s="1"/>
      <c r="R33" s="1"/>
      <c r="S33" s="1"/>
      <c r="T33" s="1"/>
      <c r="U33" s="1"/>
      <c r="V33" s="1"/>
      <c r="W33" s="1"/>
      <c r="X33" s="1"/>
      <c r="Y33" s="1"/>
      <c r="Z33" s="1"/>
      <c r="AA33" s="1"/>
      <c r="AB33" s="1"/>
      <c r="AC33" s="1"/>
      <c r="AD33" s="1"/>
    </row>
    <row r="34" spans="1:30" x14ac:dyDescent="0.35">
      <c r="A34" s="1"/>
      <c r="B34" s="9"/>
      <c r="C34" s="9"/>
      <c r="D34" s="9"/>
      <c r="E34" s="9"/>
      <c r="F34" s="9"/>
      <c r="G34" s="9"/>
      <c r="H34" s="9"/>
      <c r="I34" s="9"/>
      <c r="J34" s="9"/>
      <c r="K34" s="9"/>
      <c r="L34" s="9"/>
      <c r="M34" s="9"/>
      <c r="N34" s="9"/>
      <c r="O34" s="9"/>
      <c r="P34" s="1"/>
      <c r="Q34" s="1"/>
      <c r="R34" s="1"/>
      <c r="S34" s="1"/>
      <c r="T34" s="1"/>
      <c r="U34" s="1"/>
      <c r="V34" s="1"/>
      <c r="W34" s="1"/>
      <c r="X34" s="1"/>
      <c r="Y34" s="1"/>
      <c r="Z34" s="1"/>
      <c r="AA34" s="1"/>
      <c r="AB34" s="1"/>
      <c r="AC34" s="1"/>
      <c r="AD34" s="1"/>
    </row>
    <row r="35" spans="1:30" x14ac:dyDescent="0.35">
      <c r="A35" s="1"/>
      <c r="B35" s="9"/>
      <c r="C35" s="9"/>
      <c r="D35" s="9"/>
      <c r="E35" s="9"/>
      <c r="F35" s="9"/>
      <c r="G35" s="9"/>
      <c r="H35" s="9"/>
      <c r="I35" s="9"/>
      <c r="J35" s="9"/>
      <c r="K35" s="9"/>
      <c r="L35" s="9"/>
      <c r="M35" s="9"/>
      <c r="N35" s="9"/>
      <c r="O35" s="9"/>
      <c r="P35" s="1"/>
      <c r="Q35" s="1"/>
      <c r="R35" s="1"/>
      <c r="S35" s="1"/>
      <c r="T35" s="1"/>
      <c r="U35" s="1"/>
      <c r="V35" s="1"/>
      <c r="W35" s="1"/>
      <c r="X35" s="1"/>
      <c r="Y35" s="1"/>
      <c r="Z35" s="1"/>
      <c r="AA35" s="1"/>
      <c r="AB35" s="1"/>
      <c r="AC35" s="1"/>
      <c r="AD35" s="1"/>
    </row>
    <row r="36" spans="1:30" x14ac:dyDescent="0.35">
      <c r="A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x14ac:dyDescent="0.35">
      <c r="A38" s="1"/>
      <c r="B38" s="8"/>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35">
      <c r="A39" s="1"/>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sheetData>
  <mergeCells count="12">
    <mergeCell ref="F25:J25"/>
    <mergeCell ref="K13:M13"/>
    <mergeCell ref="F20:J20"/>
    <mergeCell ref="F21:J21"/>
    <mergeCell ref="F22:J22"/>
    <mergeCell ref="F23:J23"/>
    <mergeCell ref="F13:J14"/>
    <mergeCell ref="F15:J15"/>
    <mergeCell ref="F16:J16"/>
    <mergeCell ref="F17:J17"/>
    <mergeCell ref="F18:J18"/>
    <mergeCell ref="F19:J19"/>
  </mergeCells>
  <hyperlinks>
    <hyperlink ref="F15:J15" location="'A. General Technology'!A2" display="A. General Technology" xr:uid="{00000000-0004-0000-0100-000000000000}"/>
    <hyperlink ref="F16:J16" location="'B. Enabling Technology'!A2" display="B. Enabling Technology" xr:uid="{00000000-0004-0000-0100-000001000000}"/>
    <hyperlink ref="F17:J17" location="'C. Web Portal'!A2" display="C. Web Portal" xr:uid="{00000000-0004-0000-0100-000002000000}"/>
    <hyperlink ref="F18:J18" location="'Table of Contents'!A2" display="D. Application Security" xr:uid="{00000000-0004-0000-0100-000003000000}"/>
    <hyperlink ref="F19:J19" location="'E. Mobile'!A2" display="E. Mobile" xr:uid="{00000000-0004-0000-0100-000004000000}"/>
    <hyperlink ref="F20:J20" location="'Table of Contents'!A2" display="F. Reporting" xr:uid="{00000000-0004-0000-0100-000005000000}"/>
    <hyperlink ref="F21:J21" location="'Table of Contents'!A2" display="G. GPS" xr:uid="{00000000-0004-0000-0100-000006000000}"/>
    <hyperlink ref="F22:J22" location="'Table of Contents'!A2" display="H. System Integration" xr:uid="{00000000-0004-0000-0100-000007000000}"/>
    <hyperlink ref="F23:J23" location="'Table of Contents'!A2" display="I. Interfaces" xr:uid="{00000000-0004-0000-0100-000008000000}"/>
  </hyperlinks>
  <pageMargins left="0.7" right="0.7" top="0.75" bottom="0.75" header="0.3" footer="0.3"/>
  <pageSetup orientation="portrait" r:id="rId1"/>
  <ignoredErrors>
    <ignoredError sqref="L2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view="pageBreakPreview" zoomScale="60" zoomScaleNormal="100" workbookViewId="0">
      <pane ySplit="1" topLeftCell="A11" activePane="bottomLeft" state="frozen"/>
      <selection pane="bottomLeft" activeCell="N1" sqref="N1"/>
    </sheetView>
  </sheetViews>
  <sheetFormatPr defaultColWidth="9.1796875" defaultRowHeight="11.5" x14ac:dyDescent="0.25"/>
  <cols>
    <col min="1" max="1" width="3.7265625" style="29" customWidth="1"/>
    <col min="2" max="2" width="7.7265625" style="16" customWidth="1"/>
    <col min="3" max="3" width="55.26953125" style="16" customWidth="1"/>
    <col min="4" max="4" width="5.26953125" style="16" customWidth="1"/>
    <col min="5" max="9" width="3.7265625" style="16" bestFit="1" customWidth="1"/>
    <col min="10" max="10" width="32.453125" style="16" customWidth="1"/>
    <col min="11" max="16384" width="9.1796875" style="16"/>
  </cols>
  <sheetData>
    <row r="1" spans="1:10" ht="199.5" x14ac:dyDescent="0.25">
      <c r="A1" s="74" t="s">
        <v>0</v>
      </c>
      <c r="B1" s="74"/>
      <c r="C1" s="36" t="s">
        <v>9</v>
      </c>
      <c r="D1" s="14" t="s">
        <v>26</v>
      </c>
      <c r="E1" s="15" t="s">
        <v>238</v>
      </c>
      <c r="F1" s="15" t="s">
        <v>27</v>
      </c>
      <c r="G1" s="15" t="s">
        <v>23</v>
      </c>
      <c r="H1" s="15" t="s">
        <v>24</v>
      </c>
      <c r="I1" s="15" t="s">
        <v>25</v>
      </c>
      <c r="J1" s="37" t="s">
        <v>28</v>
      </c>
    </row>
    <row r="2" spans="1:10" ht="34.5" x14ac:dyDescent="0.25">
      <c r="A2" s="17" t="s">
        <v>8</v>
      </c>
      <c r="B2" s="17">
        <v>1</v>
      </c>
      <c r="C2" s="31" t="s">
        <v>198</v>
      </c>
      <c r="D2" s="45" t="s">
        <v>5</v>
      </c>
      <c r="E2" s="46" t="s">
        <v>10</v>
      </c>
      <c r="F2" s="46"/>
      <c r="G2" s="46"/>
      <c r="H2" s="46"/>
      <c r="I2" s="46"/>
      <c r="J2" s="47"/>
    </row>
    <row r="3" spans="1:10" ht="23" x14ac:dyDescent="0.25">
      <c r="A3" s="17" t="s">
        <v>8</v>
      </c>
      <c r="B3" s="17">
        <f>B2+1</f>
        <v>2</v>
      </c>
      <c r="C3" s="31" t="s">
        <v>217</v>
      </c>
      <c r="D3" s="45" t="s">
        <v>5</v>
      </c>
      <c r="E3" s="46" t="s">
        <v>10</v>
      </c>
      <c r="F3" s="46"/>
      <c r="G3" s="46"/>
      <c r="H3" s="46"/>
      <c r="I3" s="46"/>
      <c r="J3" s="47"/>
    </row>
    <row r="4" spans="1:10" ht="23" x14ac:dyDescent="0.25">
      <c r="A4" s="17" t="s">
        <v>8</v>
      </c>
      <c r="B4" s="17">
        <f t="shared" ref="B4:B39" si="0">B3+1</f>
        <v>3</v>
      </c>
      <c r="C4" s="31" t="s">
        <v>31</v>
      </c>
      <c r="D4" s="18" t="s">
        <v>5</v>
      </c>
      <c r="E4" s="19" t="s">
        <v>10</v>
      </c>
      <c r="F4" s="19"/>
      <c r="G4" s="19"/>
      <c r="H4" s="19"/>
      <c r="I4" s="19"/>
      <c r="J4" s="20"/>
    </row>
    <row r="5" spans="1:10" ht="23" x14ac:dyDescent="0.25">
      <c r="A5" s="17" t="s">
        <v>8</v>
      </c>
      <c r="B5" s="17">
        <f t="shared" si="0"/>
        <v>4</v>
      </c>
      <c r="C5" s="31" t="s">
        <v>32</v>
      </c>
      <c r="D5" s="18" t="s">
        <v>5</v>
      </c>
      <c r="E5" s="19" t="s">
        <v>10</v>
      </c>
      <c r="F5" s="19"/>
      <c r="G5" s="19"/>
      <c r="H5" s="19"/>
      <c r="I5" s="19"/>
      <c r="J5" s="20"/>
    </row>
    <row r="6" spans="1:10" ht="23" x14ac:dyDescent="0.25">
      <c r="A6" s="17" t="s">
        <v>8</v>
      </c>
      <c r="B6" s="17">
        <f t="shared" si="0"/>
        <v>5</v>
      </c>
      <c r="C6" s="30" t="s">
        <v>33</v>
      </c>
      <c r="D6" s="18" t="s">
        <v>5</v>
      </c>
      <c r="E6" s="19" t="s">
        <v>10</v>
      </c>
      <c r="F6" s="19"/>
      <c r="G6" s="19"/>
      <c r="H6" s="19"/>
      <c r="I6" s="19"/>
      <c r="J6" s="20"/>
    </row>
    <row r="7" spans="1:10" ht="23" x14ac:dyDescent="0.25">
      <c r="A7" s="17" t="s">
        <v>8</v>
      </c>
      <c r="B7" s="17">
        <f t="shared" si="0"/>
        <v>6</v>
      </c>
      <c r="C7" s="30" t="s">
        <v>34</v>
      </c>
      <c r="D7" s="18" t="s">
        <v>5</v>
      </c>
      <c r="E7" s="19" t="s">
        <v>10</v>
      </c>
      <c r="F7" s="19"/>
      <c r="G7" s="19"/>
      <c r="H7" s="19"/>
      <c r="I7" s="19"/>
      <c r="J7" s="20"/>
    </row>
    <row r="8" spans="1:10" ht="34.5" x14ac:dyDescent="0.25">
      <c r="A8" s="17" t="s">
        <v>8</v>
      </c>
      <c r="B8" s="17">
        <f t="shared" si="0"/>
        <v>7</v>
      </c>
      <c r="C8" s="30" t="s">
        <v>35</v>
      </c>
      <c r="D8" s="18" t="s">
        <v>5</v>
      </c>
      <c r="E8" s="19" t="s">
        <v>10</v>
      </c>
      <c r="F8" s="19"/>
      <c r="G8" s="19"/>
      <c r="H8" s="19"/>
      <c r="I8" s="19"/>
      <c r="J8" s="20"/>
    </row>
    <row r="9" spans="1:10" s="52" customFormat="1" ht="23" x14ac:dyDescent="0.25">
      <c r="A9" s="17" t="s">
        <v>8</v>
      </c>
      <c r="B9" s="17">
        <f t="shared" si="0"/>
        <v>8</v>
      </c>
      <c r="C9" s="43" t="s">
        <v>36</v>
      </c>
      <c r="D9" s="51" t="s">
        <v>5</v>
      </c>
      <c r="E9" s="17" t="s">
        <v>10</v>
      </c>
      <c r="F9" s="17"/>
      <c r="G9" s="17"/>
      <c r="H9" s="17"/>
      <c r="I9" s="17"/>
      <c r="J9" s="50" t="s">
        <v>212</v>
      </c>
    </row>
    <row r="10" spans="1:10" ht="34.5" x14ac:dyDescent="0.25">
      <c r="A10" s="17" t="s">
        <v>8</v>
      </c>
      <c r="B10" s="17">
        <f t="shared" si="0"/>
        <v>9</v>
      </c>
      <c r="C10" s="30" t="s">
        <v>37</v>
      </c>
      <c r="D10" s="18" t="s">
        <v>5</v>
      </c>
      <c r="E10" s="19" t="s">
        <v>10</v>
      </c>
      <c r="F10" s="19"/>
      <c r="G10" s="19"/>
      <c r="H10" s="19"/>
      <c r="I10" s="19"/>
      <c r="J10" s="20"/>
    </row>
    <row r="11" spans="1:10" ht="34.5" x14ac:dyDescent="0.25">
      <c r="A11" s="17" t="s">
        <v>8</v>
      </c>
      <c r="B11" s="17">
        <f t="shared" si="0"/>
        <v>10</v>
      </c>
      <c r="C11" s="43" t="s">
        <v>206</v>
      </c>
      <c r="D11" s="18" t="s">
        <v>5</v>
      </c>
      <c r="E11" s="19" t="s">
        <v>10</v>
      </c>
      <c r="F11" s="19"/>
      <c r="G11" s="19"/>
      <c r="H11" s="19"/>
      <c r="I11" s="19"/>
      <c r="J11" s="20"/>
    </row>
    <row r="12" spans="1:10" ht="46" x14ac:dyDescent="0.25">
      <c r="A12" s="17" t="s">
        <v>8</v>
      </c>
      <c r="B12" s="17">
        <f t="shared" si="0"/>
        <v>11</v>
      </c>
      <c r="C12" s="43" t="s">
        <v>218</v>
      </c>
      <c r="D12" s="18" t="s">
        <v>5</v>
      </c>
      <c r="E12" s="19" t="s">
        <v>10</v>
      </c>
      <c r="F12" s="19"/>
      <c r="G12" s="19"/>
      <c r="H12" s="19"/>
      <c r="I12" s="19"/>
      <c r="J12" s="20"/>
    </row>
    <row r="13" spans="1:10" ht="34.5" x14ac:dyDescent="0.25">
      <c r="A13" s="17" t="s">
        <v>8</v>
      </c>
      <c r="B13" s="17">
        <f t="shared" si="0"/>
        <v>12</v>
      </c>
      <c r="C13" s="30" t="s">
        <v>38</v>
      </c>
      <c r="D13" s="18" t="s">
        <v>5</v>
      </c>
      <c r="E13" s="19" t="s">
        <v>10</v>
      </c>
      <c r="F13" s="19"/>
      <c r="G13" s="19"/>
      <c r="H13" s="19"/>
      <c r="I13" s="19"/>
      <c r="J13" s="20"/>
    </row>
    <row r="14" spans="1:10" ht="23" x14ac:dyDescent="0.25">
      <c r="A14" s="17" t="s">
        <v>8</v>
      </c>
      <c r="B14" s="17">
        <f t="shared" si="0"/>
        <v>13</v>
      </c>
      <c r="C14" s="30" t="s">
        <v>39</v>
      </c>
      <c r="D14" s="18" t="s">
        <v>5</v>
      </c>
      <c r="E14" s="19" t="s">
        <v>10</v>
      </c>
      <c r="F14" s="19"/>
      <c r="G14" s="19"/>
      <c r="H14" s="19"/>
      <c r="I14" s="19"/>
      <c r="J14" s="20"/>
    </row>
    <row r="15" spans="1:10" ht="23" x14ac:dyDescent="0.25">
      <c r="A15" s="17" t="s">
        <v>8</v>
      </c>
      <c r="B15" s="17">
        <f t="shared" si="0"/>
        <v>14</v>
      </c>
      <c r="C15" s="31" t="s">
        <v>213</v>
      </c>
      <c r="D15" s="18" t="s">
        <v>5</v>
      </c>
      <c r="E15" s="19" t="s">
        <v>10</v>
      </c>
      <c r="F15" s="19"/>
      <c r="G15" s="19"/>
      <c r="H15" s="19"/>
      <c r="I15" s="19"/>
      <c r="J15" s="20"/>
    </row>
    <row r="16" spans="1:10" ht="34.5" x14ac:dyDescent="0.25">
      <c r="A16" s="17" t="s">
        <v>8</v>
      </c>
      <c r="B16" s="17">
        <f t="shared" si="0"/>
        <v>15</v>
      </c>
      <c r="C16" s="30" t="s">
        <v>40</v>
      </c>
      <c r="D16" s="18" t="s">
        <v>5</v>
      </c>
      <c r="E16" s="19" t="s">
        <v>10</v>
      </c>
      <c r="F16" s="19"/>
      <c r="G16" s="19"/>
      <c r="H16" s="19"/>
      <c r="I16" s="19"/>
      <c r="J16" s="20"/>
    </row>
    <row r="17" spans="1:10" ht="23" x14ac:dyDescent="0.25">
      <c r="A17" s="17" t="s">
        <v>8</v>
      </c>
      <c r="B17" s="17">
        <f t="shared" si="0"/>
        <v>16</v>
      </c>
      <c r="C17" s="30" t="s">
        <v>41</v>
      </c>
      <c r="D17" s="18" t="s">
        <v>5</v>
      </c>
      <c r="E17" s="19" t="s">
        <v>10</v>
      </c>
      <c r="F17" s="19"/>
      <c r="G17" s="19"/>
      <c r="H17" s="19"/>
      <c r="I17" s="19"/>
      <c r="J17" s="20"/>
    </row>
    <row r="18" spans="1:10" ht="23" x14ac:dyDescent="0.25">
      <c r="A18" s="17" t="s">
        <v>8</v>
      </c>
      <c r="B18" s="17">
        <f t="shared" si="0"/>
        <v>17</v>
      </c>
      <c r="C18" s="30" t="s">
        <v>42</v>
      </c>
      <c r="D18" s="18" t="s">
        <v>5</v>
      </c>
      <c r="E18" s="19" t="s">
        <v>10</v>
      </c>
      <c r="F18" s="19"/>
      <c r="G18" s="19"/>
      <c r="H18" s="19"/>
      <c r="I18" s="19"/>
      <c r="J18" s="20"/>
    </row>
    <row r="19" spans="1:10" ht="34.5" x14ac:dyDescent="0.25">
      <c r="A19" s="17" t="s">
        <v>8</v>
      </c>
      <c r="B19" s="17">
        <f t="shared" si="0"/>
        <v>18</v>
      </c>
      <c r="C19" s="30" t="s">
        <v>43</v>
      </c>
      <c r="D19" s="18" t="s">
        <v>5</v>
      </c>
      <c r="E19" s="19" t="s">
        <v>10</v>
      </c>
      <c r="F19" s="19"/>
      <c r="G19" s="19"/>
      <c r="H19" s="19"/>
      <c r="I19" s="19"/>
      <c r="J19" s="20"/>
    </row>
    <row r="20" spans="1:10" ht="34.5" x14ac:dyDescent="0.25">
      <c r="A20" s="17" t="s">
        <v>8</v>
      </c>
      <c r="B20" s="17">
        <f t="shared" si="0"/>
        <v>19</v>
      </c>
      <c r="C20" s="31" t="s">
        <v>207</v>
      </c>
      <c r="D20" s="18" t="s">
        <v>5</v>
      </c>
      <c r="E20" s="19" t="s">
        <v>10</v>
      </c>
      <c r="F20" s="19"/>
      <c r="G20" s="19"/>
      <c r="H20" s="19"/>
      <c r="I20" s="19"/>
      <c r="J20" s="20"/>
    </row>
    <row r="21" spans="1:10" s="52" customFormat="1" ht="34.5" x14ac:dyDescent="0.25">
      <c r="A21" s="17" t="s">
        <v>8</v>
      </c>
      <c r="B21" s="17">
        <f t="shared" si="0"/>
        <v>20</v>
      </c>
      <c r="C21" s="43" t="s">
        <v>44</v>
      </c>
      <c r="D21" s="51" t="s">
        <v>5</v>
      </c>
      <c r="E21" s="17" t="s">
        <v>10</v>
      </c>
      <c r="F21" s="17"/>
      <c r="G21" s="17"/>
      <c r="H21" s="17"/>
      <c r="I21" s="17"/>
      <c r="J21" s="50"/>
    </row>
    <row r="22" spans="1:10" ht="23" x14ac:dyDescent="0.25">
      <c r="A22" s="17" t="s">
        <v>8</v>
      </c>
      <c r="B22" s="17">
        <f t="shared" si="0"/>
        <v>21</v>
      </c>
      <c r="C22" s="31" t="s">
        <v>199</v>
      </c>
      <c r="D22" s="18" t="s">
        <v>5</v>
      </c>
      <c r="E22" s="19" t="s">
        <v>10</v>
      </c>
      <c r="F22" s="19"/>
      <c r="G22" s="19"/>
      <c r="H22" s="19"/>
      <c r="I22" s="19"/>
      <c r="J22" s="20"/>
    </row>
    <row r="23" spans="1:10" ht="46" x14ac:dyDescent="0.25">
      <c r="A23" s="17" t="s">
        <v>8</v>
      </c>
      <c r="B23" s="17">
        <f t="shared" si="0"/>
        <v>22</v>
      </c>
      <c r="C23" s="30" t="s">
        <v>45</v>
      </c>
      <c r="D23" s="18" t="s">
        <v>5</v>
      </c>
      <c r="E23" s="19" t="s">
        <v>10</v>
      </c>
      <c r="F23" s="19"/>
      <c r="G23" s="19"/>
      <c r="H23" s="19"/>
      <c r="I23" s="19"/>
      <c r="J23" s="20"/>
    </row>
    <row r="24" spans="1:10" ht="57.5" x14ac:dyDescent="0.25">
      <c r="A24" s="17" t="s">
        <v>8</v>
      </c>
      <c r="B24" s="17">
        <f t="shared" si="0"/>
        <v>23</v>
      </c>
      <c r="C24" s="30" t="s">
        <v>208</v>
      </c>
      <c r="D24" s="18" t="s">
        <v>5</v>
      </c>
      <c r="E24" s="19" t="s">
        <v>10</v>
      </c>
      <c r="F24" s="19"/>
      <c r="G24" s="19"/>
      <c r="H24" s="19"/>
      <c r="I24" s="19"/>
      <c r="J24" s="20"/>
    </row>
    <row r="25" spans="1:10" ht="57.5" x14ac:dyDescent="0.25">
      <c r="A25" s="17" t="s">
        <v>8</v>
      </c>
      <c r="B25" s="17">
        <f t="shared" si="0"/>
        <v>24</v>
      </c>
      <c r="C25" s="31" t="s">
        <v>209</v>
      </c>
      <c r="D25" s="18" t="s">
        <v>5</v>
      </c>
      <c r="E25" s="19" t="s">
        <v>10</v>
      </c>
      <c r="F25" s="19"/>
      <c r="G25" s="19"/>
      <c r="H25" s="19"/>
      <c r="I25" s="19"/>
      <c r="J25" s="20"/>
    </row>
    <row r="26" spans="1:10" ht="23" x14ac:dyDescent="0.25">
      <c r="A26" s="17" t="s">
        <v>8</v>
      </c>
      <c r="B26" s="17">
        <f t="shared" si="0"/>
        <v>25</v>
      </c>
      <c r="C26" s="32" t="s">
        <v>210</v>
      </c>
      <c r="D26" s="18" t="s">
        <v>5</v>
      </c>
      <c r="E26" s="19" t="s">
        <v>10</v>
      </c>
      <c r="F26" s="19"/>
      <c r="G26" s="19"/>
      <c r="H26" s="19"/>
      <c r="I26" s="19"/>
      <c r="J26" s="20"/>
    </row>
    <row r="27" spans="1:10" ht="34.5" x14ac:dyDescent="0.25">
      <c r="A27" s="17" t="s">
        <v>8</v>
      </c>
      <c r="B27" s="17">
        <f t="shared" si="0"/>
        <v>26</v>
      </c>
      <c r="C27" s="32" t="s">
        <v>46</v>
      </c>
      <c r="D27" s="18" t="s">
        <v>5</v>
      </c>
      <c r="E27" s="19" t="s">
        <v>10</v>
      </c>
      <c r="F27" s="19"/>
      <c r="G27" s="19"/>
      <c r="H27" s="19"/>
      <c r="I27" s="19"/>
      <c r="J27" s="20"/>
    </row>
    <row r="28" spans="1:10" ht="34.5" x14ac:dyDescent="0.25">
      <c r="A28" s="17" t="s">
        <v>8</v>
      </c>
      <c r="B28" s="17">
        <f t="shared" si="0"/>
        <v>27</v>
      </c>
      <c r="C28" s="33" t="s">
        <v>47</v>
      </c>
      <c r="D28" s="18" t="s">
        <v>5</v>
      </c>
      <c r="E28" s="19" t="s">
        <v>10</v>
      </c>
      <c r="F28" s="19"/>
      <c r="G28" s="19"/>
      <c r="H28" s="19"/>
      <c r="I28" s="19"/>
      <c r="J28" s="20"/>
    </row>
    <row r="29" spans="1:10" ht="23" x14ac:dyDescent="0.25">
      <c r="A29" s="17" t="s">
        <v>8</v>
      </c>
      <c r="B29" s="17">
        <f t="shared" si="0"/>
        <v>28</v>
      </c>
      <c r="C29" s="30" t="s">
        <v>219</v>
      </c>
      <c r="D29" s="18" t="s">
        <v>5</v>
      </c>
      <c r="E29" s="19" t="s">
        <v>10</v>
      </c>
      <c r="F29" s="19"/>
      <c r="G29" s="19"/>
      <c r="H29" s="19"/>
      <c r="I29" s="19"/>
      <c r="J29" s="20"/>
    </row>
    <row r="30" spans="1:10" ht="34.5" x14ac:dyDescent="0.25">
      <c r="A30" s="17" t="s">
        <v>8</v>
      </c>
      <c r="B30" s="17">
        <f t="shared" si="0"/>
        <v>29</v>
      </c>
      <c r="C30" s="30" t="s">
        <v>48</v>
      </c>
      <c r="D30" s="18" t="s">
        <v>5</v>
      </c>
      <c r="E30" s="19" t="s">
        <v>10</v>
      </c>
      <c r="F30" s="19"/>
      <c r="G30" s="19"/>
      <c r="H30" s="19"/>
      <c r="I30" s="19"/>
      <c r="J30" s="20"/>
    </row>
    <row r="31" spans="1:10" ht="34.5" x14ac:dyDescent="0.25">
      <c r="A31" s="17" t="s">
        <v>8</v>
      </c>
      <c r="B31" s="17">
        <f t="shared" si="0"/>
        <v>30</v>
      </c>
      <c r="C31" s="30" t="s">
        <v>49</v>
      </c>
      <c r="D31" s="18" t="s">
        <v>5</v>
      </c>
      <c r="E31" s="19" t="s">
        <v>10</v>
      </c>
      <c r="F31" s="19"/>
      <c r="G31" s="19"/>
      <c r="H31" s="19"/>
      <c r="I31" s="19"/>
      <c r="J31" s="20"/>
    </row>
    <row r="32" spans="1:10" ht="34.5" x14ac:dyDescent="0.25">
      <c r="A32" s="17" t="s">
        <v>8</v>
      </c>
      <c r="B32" s="17">
        <f t="shared" si="0"/>
        <v>31</v>
      </c>
      <c r="C32" s="34" t="s">
        <v>50</v>
      </c>
      <c r="D32" s="18" t="s">
        <v>5</v>
      </c>
      <c r="E32" s="19" t="s">
        <v>10</v>
      </c>
      <c r="F32" s="19"/>
      <c r="G32" s="19"/>
      <c r="H32" s="19"/>
      <c r="I32" s="19"/>
      <c r="J32" s="20"/>
    </row>
    <row r="33" spans="1:10" ht="23" x14ac:dyDescent="0.25">
      <c r="A33" s="17" t="s">
        <v>8</v>
      </c>
      <c r="B33" s="17">
        <f t="shared" si="0"/>
        <v>32</v>
      </c>
      <c r="C33" s="31" t="s">
        <v>51</v>
      </c>
      <c r="D33" s="18" t="s">
        <v>5</v>
      </c>
      <c r="E33" s="19" t="s">
        <v>10</v>
      </c>
      <c r="F33" s="19"/>
      <c r="G33" s="19"/>
      <c r="H33" s="19"/>
      <c r="I33" s="19"/>
      <c r="J33" s="20"/>
    </row>
    <row r="34" spans="1:10" ht="23" x14ac:dyDescent="0.25">
      <c r="A34" s="17" t="s">
        <v>8</v>
      </c>
      <c r="B34" s="17">
        <f t="shared" si="0"/>
        <v>33</v>
      </c>
      <c r="C34" s="31" t="s">
        <v>52</v>
      </c>
      <c r="D34" s="18" t="s">
        <v>5</v>
      </c>
      <c r="E34" s="19" t="s">
        <v>10</v>
      </c>
      <c r="F34" s="19"/>
      <c r="G34" s="19"/>
      <c r="H34" s="19"/>
      <c r="I34" s="19"/>
      <c r="J34" s="20"/>
    </row>
    <row r="35" spans="1:10" ht="23" x14ac:dyDescent="0.25">
      <c r="A35" s="17" t="s">
        <v>8</v>
      </c>
      <c r="B35" s="17">
        <f t="shared" si="0"/>
        <v>34</v>
      </c>
      <c r="C35" s="31" t="s">
        <v>202</v>
      </c>
      <c r="D35" s="18" t="s">
        <v>5</v>
      </c>
      <c r="E35" s="19" t="s">
        <v>10</v>
      </c>
      <c r="F35" s="19"/>
      <c r="G35" s="19"/>
      <c r="H35" s="19"/>
      <c r="I35" s="19"/>
      <c r="J35" s="47"/>
    </row>
    <row r="36" spans="1:10" ht="34.5" x14ac:dyDescent="0.25">
      <c r="A36" s="17" t="s">
        <v>8</v>
      </c>
      <c r="B36" s="17">
        <f t="shared" si="0"/>
        <v>35</v>
      </c>
      <c r="C36" s="30" t="s">
        <v>53</v>
      </c>
      <c r="D36" s="18" t="s">
        <v>5</v>
      </c>
      <c r="E36" s="19" t="s">
        <v>10</v>
      </c>
      <c r="F36" s="19"/>
      <c r="G36" s="19"/>
      <c r="H36" s="19"/>
      <c r="I36" s="19"/>
      <c r="J36" s="20"/>
    </row>
    <row r="37" spans="1:10" ht="34.5" x14ac:dyDescent="0.25">
      <c r="A37" s="17" t="s">
        <v>8</v>
      </c>
      <c r="B37" s="17">
        <f t="shared" si="0"/>
        <v>36</v>
      </c>
      <c r="C37" s="30" t="s">
        <v>54</v>
      </c>
      <c r="D37" s="18" t="s">
        <v>5</v>
      </c>
      <c r="E37" s="19" t="s">
        <v>10</v>
      </c>
      <c r="F37" s="19"/>
      <c r="G37" s="19"/>
      <c r="H37" s="19"/>
      <c r="I37" s="19"/>
      <c r="J37" s="20"/>
    </row>
    <row r="38" spans="1:10" ht="23" x14ac:dyDescent="0.25">
      <c r="A38" s="17" t="s">
        <v>8</v>
      </c>
      <c r="B38" s="17">
        <f t="shared" si="0"/>
        <v>37</v>
      </c>
      <c r="C38" s="31" t="s">
        <v>55</v>
      </c>
      <c r="D38" s="18" t="s">
        <v>5</v>
      </c>
      <c r="E38" s="19" t="s">
        <v>10</v>
      </c>
      <c r="F38" s="19"/>
      <c r="G38" s="19"/>
      <c r="H38" s="19"/>
      <c r="I38" s="19"/>
      <c r="J38" s="20"/>
    </row>
    <row r="39" spans="1:10" ht="23" x14ac:dyDescent="0.25">
      <c r="A39" s="17" t="s">
        <v>8</v>
      </c>
      <c r="B39" s="17">
        <f t="shared" si="0"/>
        <v>38</v>
      </c>
      <c r="C39" s="53" t="s">
        <v>224</v>
      </c>
      <c r="D39" s="53"/>
      <c r="E39" s="19"/>
      <c r="F39" s="19"/>
      <c r="G39" s="19"/>
      <c r="H39" s="19"/>
      <c r="I39" s="19"/>
      <c r="J39" s="20"/>
    </row>
    <row r="40" spans="1:10" x14ac:dyDescent="0.25">
      <c r="A40" s="75" t="s">
        <v>13</v>
      </c>
      <c r="B40" s="75"/>
      <c r="C40" s="75"/>
      <c r="D40" s="75"/>
      <c r="E40" s="75"/>
      <c r="F40" s="75"/>
      <c r="G40" s="75"/>
      <c r="H40" s="75"/>
      <c r="I40" s="75"/>
      <c r="J40" s="75"/>
    </row>
    <row r="41" spans="1:10" x14ac:dyDescent="0.25">
      <c r="A41" s="25"/>
      <c r="B41" s="26"/>
      <c r="C41" s="27" t="s">
        <v>14</v>
      </c>
      <c r="D41" s="27"/>
      <c r="E41" s="27"/>
      <c r="F41" s="27">
        <f>COUNTIF(F2:F38,"Y")</f>
        <v>0</v>
      </c>
      <c r="G41" s="27">
        <f>COUNTIF(G2:G38,"Y")</f>
        <v>0</v>
      </c>
      <c r="H41" s="27">
        <f>COUNTIF(H2:H38,"Y")</f>
        <v>0</v>
      </c>
      <c r="I41" s="27">
        <f>COUNTIF(I2:I38,"Y")</f>
        <v>0</v>
      </c>
      <c r="J41" s="26"/>
    </row>
    <row r="42" spans="1:10" x14ac:dyDescent="0.25">
      <c r="A42" s="28"/>
      <c r="B42" s="26"/>
      <c r="C42" s="27" t="s">
        <v>15</v>
      </c>
      <c r="D42" s="27"/>
      <c r="E42" s="27"/>
      <c r="F42" s="27">
        <f>COUNTIF(F2:F38,"N")</f>
        <v>0</v>
      </c>
      <c r="G42" s="27">
        <f>COUNTIF(G2:G38,"N")</f>
        <v>0</v>
      </c>
      <c r="H42" s="27">
        <f>COUNTIF(H2:H38,"N")</f>
        <v>0</v>
      </c>
      <c r="I42" s="27">
        <f>COUNTIF(I2:I38,"N")</f>
        <v>0</v>
      </c>
      <c r="J42" s="26"/>
    </row>
    <row r="43" spans="1:10" x14ac:dyDescent="0.25">
      <c r="A43" s="28"/>
      <c r="B43" s="26"/>
      <c r="C43" s="27" t="s">
        <v>29</v>
      </c>
      <c r="D43" s="27"/>
      <c r="E43" s="27"/>
      <c r="F43" s="27">
        <f>COUNTIF(F2:F38, "C")</f>
        <v>0</v>
      </c>
      <c r="G43" s="27"/>
      <c r="H43" s="27"/>
      <c r="I43" s="27"/>
      <c r="J43" s="26"/>
    </row>
    <row r="44" spans="1:10" x14ac:dyDescent="0.25">
      <c r="A44" s="28"/>
      <c r="B44" s="26"/>
      <c r="C44" s="27" t="s">
        <v>30</v>
      </c>
      <c r="D44" s="27"/>
      <c r="E44" s="27"/>
      <c r="F44" s="27">
        <f>COUNTIF(F2:F38, "S")</f>
        <v>0</v>
      </c>
      <c r="G44" s="27"/>
      <c r="H44" s="27"/>
      <c r="I44" s="27"/>
      <c r="J44" s="26"/>
    </row>
    <row r="45" spans="1:10" x14ac:dyDescent="0.25">
      <c r="A45" s="28"/>
      <c r="B45" s="26"/>
      <c r="C45" s="27" t="s">
        <v>1</v>
      </c>
      <c r="D45" s="27"/>
      <c r="E45" s="27"/>
      <c r="F45" s="27">
        <f>COUNTIF(F2:F38, "B")</f>
        <v>0</v>
      </c>
      <c r="G45" s="27"/>
      <c r="H45" s="27"/>
      <c r="I45" s="27"/>
      <c r="J45" s="26"/>
    </row>
    <row r="46" spans="1:10" x14ac:dyDescent="0.25">
      <c r="A46" s="28"/>
      <c r="B46" s="26"/>
      <c r="C46" s="27" t="s">
        <v>241</v>
      </c>
      <c r="D46" s="27"/>
      <c r="E46" s="27">
        <f>COUNTIF(E2:E38,"M")</f>
        <v>37</v>
      </c>
      <c r="F46" s="27"/>
      <c r="G46" s="27"/>
      <c r="H46" s="27"/>
      <c r="I46" s="27"/>
      <c r="J46" s="26"/>
    </row>
    <row r="47" spans="1:10" x14ac:dyDescent="0.25">
      <c r="A47" s="28"/>
      <c r="B47" s="26"/>
      <c r="C47" s="27" t="s">
        <v>12</v>
      </c>
      <c r="D47" s="27"/>
      <c r="E47" s="27">
        <f>COUNTIF(E2:E38, "O")</f>
        <v>0</v>
      </c>
      <c r="F47" s="27"/>
      <c r="G47" s="27"/>
      <c r="H47" s="27"/>
      <c r="I47" s="27"/>
      <c r="J47" s="26"/>
    </row>
    <row r="48" spans="1:10" x14ac:dyDescent="0.25">
      <c r="A48" s="28"/>
      <c r="B48" s="26"/>
      <c r="C48" s="27" t="s">
        <v>11</v>
      </c>
      <c r="D48" s="27"/>
      <c r="E48" s="27">
        <f>E46+E47</f>
        <v>37</v>
      </c>
      <c r="F48" s="27"/>
      <c r="G48" s="27"/>
      <c r="H48" s="27"/>
      <c r="I48" s="27"/>
      <c r="J48" s="26"/>
    </row>
  </sheetData>
  <mergeCells count="2">
    <mergeCell ref="A1:B1"/>
    <mergeCell ref="A40:J40"/>
  </mergeCells>
  <conditionalFormatting sqref="J2:J39">
    <cfRule type="expression" dxfId="8" priority="1">
      <formula>IF($F2="N",TRUE,IF($G2="Y",TRUE,IF($H2="Y",TRUE,(IF($I2="Y",TRUE,FALSE)))))</formula>
    </cfRule>
  </conditionalFormatting>
  <dataValidations count="4">
    <dataValidation type="list" allowBlank="1" showInputMessage="1" showErrorMessage="1" sqref="F39:I39" xr:uid="{00000000-0002-0000-0200-000000000000}">
      <formula1>"Y,N"</formula1>
    </dataValidation>
    <dataValidation type="list" allowBlank="1" showInputMessage="1" showErrorMessage="1" sqref="G2:I38" xr:uid="{00000000-0002-0000-0200-000001000000}">
      <formula1>"Y,N,y,n"</formula1>
    </dataValidation>
    <dataValidation type="list" allowBlank="1" showInputMessage="1" showErrorMessage="1" sqref="F2:F38" xr:uid="{00000000-0002-0000-0200-000002000000}">
      <formula1>"C,c,S,s,B,b,N,n"</formula1>
    </dataValidation>
    <dataValidation type="list" allowBlank="1" showInputMessage="1" showErrorMessage="1" sqref="E2:E39" xr:uid="{00000000-0002-0000-0200-000003000000}">
      <formula1>"M,O"</formula1>
    </dataValidation>
  </dataValidations>
  <pageMargins left="0.7" right="0.7" top="0.75" bottom="0.75" header="0.3" footer="0.3"/>
  <pageSetup scale="79" orientation="landscape" horizontalDpi="1200" verticalDpi="1200" r:id="rId1"/>
  <rowBreaks count="1" manualBreakCount="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
  <sheetViews>
    <sheetView view="pageBreakPreview" zoomScale="60" zoomScaleNormal="110" workbookViewId="0">
      <pane ySplit="1" topLeftCell="A23" activePane="bottomLeft" state="frozen"/>
      <selection pane="bottomLeft" activeCell="C1" sqref="C1"/>
    </sheetView>
  </sheetViews>
  <sheetFormatPr defaultColWidth="9.1796875" defaultRowHeight="11.5" x14ac:dyDescent="0.25"/>
  <cols>
    <col min="1" max="1" width="3.7265625" style="29" customWidth="1"/>
    <col min="2" max="2" width="6"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4" width="9.1796875" style="16"/>
    <col min="15" max="15" width="9.1796875" style="16" customWidth="1"/>
    <col min="16" max="16384" width="9.1796875" style="16"/>
  </cols>
  <sheetData>
    <row r="1" spans="1:11" ht="199.5" x14ac:dyDescent="0.25">
      <c r="A1" s="74" t="s">
        <v>0</v>
      </c>
      <c r="B1" s="74"/>
      <c r="C1" s="36" t="s">
        <v>9</v>
      </c>
      <c r="D1" s="14" t="s">
        <v>26</v>
      </c>
      <c r="E1" s="15" t="s">
        <v>238</v>
      </c>
      <c r="F1" s="15" t="s">
        <v>21</v>
      </c>
      <c r="G1" s="15" t="s">
        <v>27</v>
      </c>
      <c r="H1" s="15" t="s">
        <v>23</v>
      </c>
      <c r="I1" s="15" t="s">
        <v>24</v>
      </c>
      <c r="J1" s="15" t="s">
        <v>25</v>
      </c>
      <c r="K1" s="37" t="s">
        <v>28</v>
      </c>
    </row>
    <row r="2" spans="1:11" ht="34.5" x14ac:dyDescent="0.25">
      <c r="A2" s="17" t="s">
        <v>22</v>
      </c>
      <c r="B2" s="17">
        <v>1</v>
      </c>
      <c r="C2" s="31" t="s">
        <v>56</v>
      </c>
      <c r="D2" s="18" t="s">
        <v>5</v>
      </c>
      <c r="E2" s="19" t="s">
        <v>10</v>
      </c>
      <c r="F2" s="19" t="s">
        <v>22</v>
      </c>
      <c r="G2" s="19"/>
      <c r="H2" s="19"/>
      <c r="I2" s="19"/>
      <c r="J2" s="19"/>
      <c r="K2" s="20"/>
    </row>
    <row r="3" spans="1:11" ht="23" x14ac:dyDescent="0.25">
      <c r="A3" s="17" t="s">
        <v>22</v>
      </c>
      <c r="B3" s="17">
        <f>B2+1</f>
        <v>2</v>
      </c>
      <c r="C3" s="31" t="s">
        <v>220</v>
      </c>
      <c r="D3" s="18" t="s">
        <v>5</v>
      </c>
      <c r="E3" s="19" t="s">
        <v>10</v>
      </c>
      <c r="F3" s="19" t="s">
        <v>22</v>
      </c>
      <c r="G3" s="19"/>
      <c r="H3" s="19"/>
      <c r="I3" s="19"/>
      <c r="J3" s="19"/>
      <c r="K3" s="20"/>
    </row>
    <row r="4" spans="1:11" ht="34.5" x14ac:dyDescent="0.25">
      <c r="A4" s="17" t="s">
        <v>22</v>
      </c>
      <c r="B4" s="17">
        <f t="shared" ref="B4:B27" si="0">B3+1</f>
        <v>3</v>
      </c>
      <c r="C4" s="31" t="s">
        <v>57</v>
      </c>
      <c r="D4" s="18" t="s">
        <v>5</v>
      </c>
      <c r="E4" s="19" t="s">
        <v>10</v>
      </c>
      <c r="F4" s="19" t="s">
        <v>22</v>
      </c>
      <c r="G4" s="19"/>
      <c r="H4" s="19"/>
      <c r="I4" s="19"/>
      <c r="J4" s="19"/>
      <c r="K4" s="20"/>
    </row>
    <row r="5" spans="1:11" ht="23" x14ac:dyDescent="0.25">
      <c r="A5" s="17" t="s">
        <v>22</v>
      </c>
      <c r="B5" s="17">
        <f t="shared" si="0"/>
        <v>4</v>
      </c>
      <c r="C5" s="31" t="s">
        <v>58</v>
      </c>
      <c r="D5" s="18" t="s">
        <v>5</v>
      </c>
      <c r="E5" s="19" t="s">
        <v>10</v>
      </c>
      <c r="F5" s="19" t="s">
        <v>22</v>
      </c>
      <c r="G5" s="19"/>
      <c r="H5" s="19"/>
      <c r="I5" s="19"/>
      <c r="J5" s="19"/>
      <c r="K5" s="20"/>
    </row>
    <row r="6" spans="1:11" ht="23" x14ac:dyDescent="0.25">
      <c r="A6" s="17" t="s">
        <v>22</v>
      </c>
      <c r="B6" s="17">
        <f t="shared" si="0"/>
        <v>5</v>
      </c>
      <c r="C6" s="31" t="s">
        <v>59</v>
      </c>
      <c r="D6" s="18" t="s">
        <v>5</v>
      </c>
      <c r="E6" s="19" t="s">
        <v>10</v>
      </c>
      <c r="F6" s="19" t="s">
        <v>22</v>
      </c>
      <c r="G6" s="19"/>
      <c r="H6" s="19"/>
      <c r="I6" s="19"/>
      <c r="J6" s="19"/>
      <c r="K6" s="20"/>
    </row>
    <row r="7" spans="1:11" ht="23" x14ac:dyDescent="0.25">
      <c r="A7" s="17" t="s">
        <v>22</v>
      </c>
      <c r="B7" s="17">
        <f t="shared" si="0"/>
        <v>6</v>
      </c>
      <c r="C7" s="30" t="s">
        <v>225</v>
      </c>
      <c r="D7" s="18" t="s">
        <v>5</v>
      </c>
      <c r="E7" s="19" t="s">
        <v>10</v>
      </c>
      <c r="F7" s="19" t="s">
        <v>22</v>
      </c>
      <c r="G7" s="19"/>
      <c r="H7" s="19"/>
      <c r="I7" s="19"/>
      <c r="J7" s="19"/>
      <c r="K7" s="20"/>
    </row>
    <row r="8" spans="1:11" ht="34.5" x14ac:dyDescent="0.25">
      <c r="A8" s="17" t="s">
        <v>22</v>
      </c>
      <c r="B8" s="17">
        <f t="shared" si="0"/>
        <v>7</v>
      </c>
      <c r="C8" s="31" t="s">
        <v>221</v>
      </c>
      <c r="D8" s="18" t="s">
        <v>5</v>
      </c>
      <c r="E8" s="19" t="s">
        <v>10</v>
      </c>
      <c r="F8" s="19" t="s">
        <v>22</v>
      </c>
      <c r="G8" s="19"/>
      <c r="H8" s="19"/>
      <c r="I8" s="19"/>
      <c r="J8" s="19"/>
      <c r="K8" s="20"/>
    </row>
    <row r="9" spans="1:11" ht="34.5" x14ac:dyDescent="0.25">
      <c r="A9" s="17" t="s">
        <v>22</v>
      </c>
      <c r="B9" s="17">
        <f t="shared" si="0"/>
        <v>8</v>
      </c>
      <c r="C9" s="31" t="s">
        <v>60</v>
      </c>
      <c r="D9" s="18" t="s">
        <v>5</v>
      </c>
      <c r="E9" s="19" t="s">
        <v>10</v>
      </c>
      <c r="F9" s="19" t="s">
        <v>22</v>
      </c>
      <c r="G9" s="19"/>
      <c r="H9" s="19"/>
      <c r="I9" s="19"/>
      <c r="J9" s="19"/>
      <c r="K9" s="20"/>
    </row>
    <row r="10" spans="1:11" ht="34.5" x14ac:dyDescent="0.25">
      <c r="A10" s="17" t="s">
        <v>22</v>
      </c>
      <c r="B10" s="17">
        <f t="shared" si="0"/>
        <v>9</v>
      </c>
      <c r="C10" s="31" t="s">
        <v>226</v>
      </c>
      <c r="D10" s="18" t="s">
        <v>5</v>
      </c>
      <c r="E10" s="19" t="s">
        <v>10</v>
      </c>
      <c r="F10" s="19" t="s">
        <v>22</v>
      </c>
      <c r="G10" s="19"/>
      <c r="H10" s="19"/>
      <c r="I10" s="19"/>
      <c r="J10" s="19"/>
      <c r="K10" s="20"/>
    </row>
    <row r="11" spans="1:11" ht="46" x14ac:dyDescent="0.25">
      <c r="A11" s="17" t="s">
        <v>22</v>
      </c>
      <c r="B11" s="17">
        <f t="shared" si="0"/>
        <v>10</v>
      </c>
      <c r="C11" s="31" t="s">
        <v>227</v>
      </c>
      <c r="D11" s="18" t="s">
        <v>5</v>
      </c>
      <c r="E11" s="19" t="s">
        <v>10</v>
      </c>
      <c r="F11" s="19" t="s">
        <v>22</v>
      </c>
      <c r="G11" s="19"/>
      <c r="H11" s="19"/>
      <c r="I11" s="19"/>
      <c r="J11" s="19"/>
      <c r="K11" s="20"/>
    </row>
    <row r="12" spans="1:11" ht="46" x14ac:dyDescent="0.25">
      <c r="A12" s="17" t="s">
        <v>22</v>
      </c>
      <c r="B12" s="17">
        <f t="shared" si="0"/>
        <v>11</v>
      </c>
      <c r="C12" s="31" t="s">
        <v>61</v>
      </c>
      <c r="D12" s="18" t="s">
        <v>5</v>
      </c>
      <c r="E12" s="19" t="s">
        <v>10</v>
      </c>
      <c r="F12" s="19" t="s">
        <v>22</v>
      </c>
      <c r="G12" s="19"/>
      <c r="H12" s="19"/>
      <c r="I12" s="19"/>
      <c r="J12" s="19"/>
      <c r="K12" s="20"/>
    </row>
    <row r="13" spans="1:11" ht="34.5" x14ac:dyDescent="0.25">
      <c r="A13" s="46" t="s">
        <v>22</v>
      </c>
      <c r="B13" s="17">
        <f t="shared" si="0"/>
        <v>12</v>
      </c>
      <c r="C13" s="31" t="s">
        <v>62</v>
      </c>
      <c r="D13" s="45" t="s">
        <v>5</v>
      </c>
      <c r="E13" s="46" t="s">
        <v>10</v>
      </c>
      <c r="F13" s="46" t="s">
        <v>22</v>
      </c>
      <c r="G13" s="46"/>
      <c r="H13" s="46"/>
      <c r="I13" s="46"/>
      <c r="J13" s="46"/>
      <c r="K13" s="47"/>
    </row>
    <row r="14" spans="1:11" ht="23" x14ac:dyDescent="0.25">
      <c r="A14" s="46" t="s">
        <v>22</v>
      </c>
      <c r="B14" s="17">
        <f t="shared" si="0"/>
        <v>13</v>
      </c>
      <c r="C14" s="31" t="s">
        <v>222</v>
      </c>
      <c r="D14" s="45" t="s">
        <v>5</v>
      </c>
      <c r="E14" s="46" t="s">
        <v>10</v>
      </c>
      <c r="F14" s="46" t="s">
        <v>22</v>
      </c>
      <c r="G14" s="46"/>
      <c r="H14" s="46"/>
      <c r="I14" s="46"/>
      <c r="J14" s="46"/>
      <c r="K14" s="47"/>
    </row>
    <row r="15" spans="1:11" ht="32.25" customHeight="1" x14ac:dyDescent="0.25">
      <c r="A15" s="17" t="s">
        <v>22</v>
      </c>
      <c r="B15" s="17">
        <f t="shared" si="0"/>
        <v>14</v>
      </c>
      <c r="C15" s="31" t="s">
        <v>228</v>
      </c>
      <c r="D15" s="18" t="s">
        <v>5</v>
      </c>
      <c r="E15" s="19" t="s">
        <v>10</v>
      </c>
      <c r="F15" s="19" t="s">
        <v>22</v>
      </c>
      <c r="G15" s="19"/>
      <c r="H15" s="19"/>
      <c r="I15" s="19"/>
      <c r="J15" s="19"/>
      <c r="K15" s="20"/>
    </row>
    <row r="16" spans="1:11" ht="23" x14ac:dyDescent="0.25">
      <c r="A16" s="17" t="s">
        <v>22</v>
      </c>
      <c r="B16" s="17">
        <f t="shared" si="0"/>
        <v>15</v>
      </c>
      <c r="C16" s="31" t="s">
        <v>229</v>
      </c>
      <c r="D16" s="18" t="s">
        <v>5</v>
      </c>
      <c r="E16" s="19" t="s">
        <v>10</v>
      </c>
      <c r="F16" s="19" t="s">
        <v>22</v>
      </c>
      <c r="G16" s="19"/>
      <c r="H16" s="19"/>
      <c r="I16" s="19"/>
      <c r="J16" s="19"/>
      <c r="K16" s="20"/>
    </row>
    <row r="17" spans="1:11" ht="34.5" x14ac:dyDescent="0.25">
      <c r="A17" s="17" t="s">
        <v>22</v>
      </c>
      <c r="B17" s="17">
        <f t="shared" si="0"/>
        <v>16</v>
      </c>
      <c r="C17" s="31" t="s">
        <v>230</v>
      </c>
      <c r="D17" s="18" t="s">
        <v>5</v>
      </c>
      <c r="E17" s="19" t="s">
        <v>10</v>
      </c>
      <c r="F17" s="19" t="s">
        <v>22</v>
      </c>
      <c r="G17" s="19"/>
      <c r="H17" s="19"/>
      <c r="I17" s="19"/>
      <c r="J17" s="19"/>
      <c r="K17" s="20"/>
    </row>
    <row r="18" spans="1:11" ht="34.5" x14ac:dyDescent="0.25">
      <c r="A18" s="17" t="s">
        <v>22</v>
      </c>
      <c r="B18" s="17">
        <f t="shared" si="0"/>
        <v>17</v>
      </c>
      <c r="C18" s="31" t="s">
        <v>63</v>
      </c>
      <c r="D18" s="18" t="s">
        <v>5</v>
      </c>
      <c r="E18" s="19" t="s">
        <v>10</v>
      </c>
      <c r="F18" s="19" t="s">
        <v>22</v>
      </c>
      <c r="G18" s="19"/>
      <c r="H18" s="19"/>
      <c r="I18" s="19"/>
      <c r="J18" s="19"/>
      <c r="K18" s="20"/>
    </row>
    <row r="19" spans="1:11" ht="23" x14ac:dyDescent="0.25">
      <c r="A19" s="17" t="s">
        <v>22</v>
      </c>
      <c r="B19" s="17">
        <f t="shared" si="0"/>
        <v>18</v>
      </c>
      <c r="C19" s="31" t="s">
        <v>64</v>
      </c>
      <c r="D19" s="18" t="s">
        <v>5</v>
      </c>
      <c r="E19" s="19" t="s">
        <v>10</v>
      </c>
      <c r="F19" s="19" t="s">
        <v>22</v>
      </c>
      <c r="G19" s="19"/>
      <c r="H19" s="19"/>
      <c r="I19" s="19"/>
      <c r="J19" s="19"/>
      <c r="K19" s="20"/>
    </row>
    <row r="20" spans="1:11" ht="23" x14ac:dyDescent="0.25">
      <c r="A20" s="17" t="s">
        <v>22</v>
      </c>
      <c r="B20" s="17">
        <f t="shared" si="0"/>
        <v>19</v>
      </c>
      <c r="C20" s="31" t="s">
        <v>65</v>
      </c>
      <c r="D20" s="18" t="s">
        <v>5</v>
      </c>
      <c r="E20" s="19" t="s">
        <v>10</v>
      </c>
      <c r="F20" s="19" t="s">
        <v>22</v>
      </c>
      <c r="G20" s="19"/>
      <c r="H20" s="19"/>
      <c r="I20" s="19"/>
      <c r="J20" s="19"/>
      <c r="K20" s="20"/>
    </row>
    <row r="21" spans="1:11" ht="23" x14ac:dyDescent="0.25">
      <c r="A21" s="17" t="s">
        <v>22</v>
      </c>
      <c r="B21" s="17">
        <f t="shared" si="0"/>
        <v>20</v>
      </c>
      <c r="C21" s="31" t="s">
        <v>66</v>
      </c>
      <c r="D21" s="18" t="s">
        <v>5</v>
      </c>
      <c r="E21" s="19" t="s">
        <v>10</v>
      </c>
      <c r="F21" s="19" t="s">
        <v>22</v>
      </c>
      <c r="G21" s="19"/>
      <c r="H21" s="19"/>
      <c r="I21" s="19"/>
      <c r="J21" s="19"/>
      <c r="K21" s="20"/>
    </row>
    <row r="22" spans="1:11" ht="23" x14ac:dyDescent="0.25">
      <c r="A22" s="17" t="s">
        <v>22</v>
      </c>
      <c r="B22" s="17">
        <f t="shared" si="0"/>
        <v>21</v>
      </c>
      <c r="C22" s="31" t="s">
        <v>67</v>
      </c>
      <c r="D22" s="18" t="s">
        <v>5</v>
      </c>
      <c r="E22" s="19" t="s">
        <v>10</v>
      </c>
      <c r="F22" s="19" t="s">
        <v>22</v>
      </c>
      <c r="G22" s="19"/>
      <c r="H22" s="19"/>
      <c r="I22" s="19"/>
      <c r="J22" s="19"/>
      <c r="K22" s="20"/>
    </row>
    <row r="23" spans="1:11" ht="23" x14ac:dyDescent="0.25">
      <c r="A23" s="17" t="s">
        <v>22</v>
      </c>
      <c r="B23" s="17">
        <f t="shared" si="0"/>
        <v>22</v>
      </c>
      <c r="C23" s="31" t="s">
        <v>68</v>
      </c>
      <c r="D23" s="18" t="s">
        <v>5</v>
      </c>
      <c r="E23" s="19" t="s">
        <v>10</v>
      </c>
      <c r="F23" s="19" t="s">
        <v>22</v>
      </c>
      <c r="G23" s="19"/>
      <c r="H23" s="19"/>
      <c r="I23" s="19"/>
      <c r="J23" s="19"/>
      <c r="K23" s="20"/>
    </row>
    <row r="24" spans="1:11" x14ac:dyDescent="0.25">
      <c r="A24" s="17" t="s">
        <v>22</v>
      </c>
      <c r="B24" s="17">
        <f t="shared" si="0"/>
        <v>23</v>
      </c>
      <c r="C24" s="31" t="s">
        <v>69</v>
      </c>
      <c r="D24" s="18" t="s">
        <v>5</v>
      </c>
      <c r="E24" s="19" t="s">
        <v>10</v>
      </c>
      <c r="F24" s="19" t="s">
        <v>22</v>
      </c>
      <c r="G24" s="19"/>
      <c r="H24" s="19"/>
      <c r="I24" s="19"/>
      <c r="J24" s="19"/>
      <c r="K24" s="20"/>
    </row>
    <row r="25" spans="1:11" ht="23" x14ac:dyDescent="0.25">
      <c r="A25" s="17" t="s">
        <v>22</v>
      </c>
      <c r="B25" s="17">
        <f t="shared" si="0"/>
        <v>24</v>
      </c>
      <c r="C25" s="31" t="s">
        <v>70</v>
      </c>
      <c r="D25" s="18" t="s">
        <v>5</v>
      </c>
      <c r="E25" s="19" t="s">
        <v>10</v>
      </c>
      <c r="F25" s="19" t="s">
        <v>22</v>
      </c>
      <c r="G25" s="19"/>
      <c r="H25" s="19"/>
      <c r="I25" s="19"/>
      <c r="J25" s="19"/>
      <c r="K25" s="20"/>
    </row>
    <row r="26" spans="1:11" ht="23" x14ac:dyDescent="0.25">
      <c r="A26" s="17" t="s">
        <v>22</v>
      </c>
      <c r="B26" s="17">
        <f t="shared" si="0"/>
        <v>25</v>
      </c>
      <c r="C26" s="31" t="s">
        <v>71</v>
      </c>
      <c r="D26" s="18" t="s">
        <v>5</v>
      </c>
      <c r="E26" s="19" t="s">
        <v>10</v>
      </c>
      <c r="F26" s="19" t="s">
        <v>22</v>
      </c>
      <c r="G26" s="19"/>
      <c r="H26" s="19"/>
      <c r="I26" s="19"/>
      <c r="J26" s="19"/>
      <c r="K26" s="20"/>
    </row>
    <row r="27" spans="1:11" ht="23" x14ac:dyDescent="0.25">
      <c r="A27" s="17" t="s">
        <v>22</v>
      </c>
      <c r="B27" s="17">
        <f t="shared" si="0"/>
        <v>26</v>
      </c>
      <c r="C27" s="35" t="s">
        <v>72</v>
      </c>
      <c r="D27" s="18" t="s">
        <v>5</v>
      </c>
      <c r="E27" s="19" t="s">
        <v>10</v>
      </c>
      <c r="F27" s="19" t="s">
        <v>22</v>
      </c>
      <c r="G27" s="19"/>
      <c r="H27" s="19"/>
      <c r="I27" s="19"/>
      <c r="J27" s="19"/>
      <c r="K27" s="20"/>
    </row>
    <row r="28" spans="1:11" x14ac:dyDescent="0.25">
      <c r="A28" s="21"/>
      <c r="B28" s="21"/>
      <c r="C28" s="22"/>
      <c r="D28" s="22"/>
      <c r="E28" s="23"/>
      <c r="F28" s="23"/>
      <c r="G28" s="23"/>
      <c r="H28" s="23"/>
      <c r="I28" s="23"/>
      <c r="J28" s="23"/>
      <c r="K28" s="24"/>
    </row>
    <row r="29" spans="1:11" x14ac:dyDescent="0.25">
      <c r="A29" s="75" t="s">
        <v>13</v>
      </c>
      <c r="B29" s="75"/>
      <c r="C29" s="75"/>
      <c r="D29" s="75"/>
      <c r="E29" s="75"/>
      <c r="F29" s="75"/>
      <c r="G29" s="75"/>
      <c r="H29" s="75"/>
      <c r="I29" s="75"/>
      <c r="J29" s="75"/>
      <c r="K29" s="75"/>
    </row>
    <row r="30" spans="1:11" x14ac:dyDescent="0.25">
      <c r="A30" s="25"/>
      <c r="B30" s="26"/>
      <c r="C30" s="27" t="s">
        <v>14</v>
      </c>
      <c r="D30" s="27"/>
      <c r="E30" s="27"/>
      <c r="F30" s="27"/>
      <c r="G30" s="27">
        <f>COUNTIF(G2:G27,"Y")</f>
        <v>0</v>
      </c>
      <c r="H30" s="27">
        <f>COUNTIF(H2:H27,"Y")</f>
        <v>0</v>
      </c>
      <c r="I30" s="27">
        <f>COUNTIF(I2:I27,"Y")</f>
        <v>0</v>
      </c>
      <c r="J30" s="27">
        <f>COUNTIF(J2:J27,"Y")</f>
        <v>0</v>
      </c>
      <c r="K30" s="26"/>
    </row>
    <row r="31" spans="1:11" x14ac:dyDescent="0.25">
      <c r="A31" s="28"/>
      <c r="B31" s="26"/>
      <c r="C31" s="27" t="s">
        <v>15</v>
      </c>
      <c r="D31" s="27"/>
      <c r="E31" s="27"/>
      <c r="F31" s="27"/>
      <c r="G31" s="27">
        <f>COUNTIF(G2:G27,"N")</f>
        <v>0</v>
      </c>
      <c r="H31" s="27">
        <f>COUNTIF(H2:H27,"N")</f>
        <v>0</v>
      </c>
      <c r="I31" s="27">
        <f>COUNTIF(I2:I27,"N")</f>
        <v>0</v>
      </c>
      <c r="J31" s="27">
        <f>COUNTIF(J2:J27,"N")</f>
        <v>0</v>
      </c>
      <c r="K31" s="26"/>
    </row>
    <row r="32" spans="1:11" x14ac:dyDescent="0.25">
      <c r="A32" s="28"/>
      <c r="B32" s="26"/>
      <c r="C32" s="27" t="s">
        <v>29</v>
      </c>
      <c r="D32" s="27"/>
      <c r="E32" s="27"/>
      <c r="F32" s="27"/>
      <c r="G32" s="27">
        <f>COUNTIF(G2:G27, "C")</f>
        <v>0</v>
      </c>
      <c r="H32" s="27"/>
      <c r="I32" s="27"/>
      <c r="J32" s="27"/>
      <c r="K32" s="26"/>
    </row>
    <row r="33" spans="1:11" x14ac:dyDescent="0.25">
      <c r="A33" s="28"/>
      <c r="B33" s="26"/>
      <c r="C33" s="27" t="s">
        <v>30</v>
      </c>
      <c r="D33" s="27"/>
      <c r="E33" s="27"/>
      <c r="F33" s="27"/>
      <c r="G33" s="27">
        <f>COUNTIF(G2:G27, "S")</f>
        <v>0</v>
      </c>
      <c r="H33" s="27"/>
      <c r="I33" s="27"/>
      <c r="J33" s="27"/>
      <c r="K33" s="26"/>
    </row>
    <row r="34" spans="1:11" x14ac:dyDescent="0.25">
      <c r="A34" s="28"/>
      <c r="B34" s="26"/>
      <c r="C34" s="27" t="s">
        <v>1</v>
      </c>
      <c r="D34" s="27"/>
      <c r="E34" s="27"/>
      <c r="F34" s="27"/>
      <c r="G34" s="27">
        <f>COUNTIF(G2:G27, "B")</f>
        <v>0</v>
      </c>
      <c r="H34" s="27"/>
      <c r="I34" s="27"/>
      <c r="J34" s="27"/>
      <c r="K34" s="26"/>
    </row>
    <row r="35" spans="1:11" x14ac:dyDescent="0.25">
      <c r="A35" s="28"/>
      <c r="B35" s="26"/>
      <c r="C35" s="27" t="s">
        <v>241</v>
      </c>
      <c r="D35" s="27"/>
      <c r="E35" s="27">
        <f>COUNTIF(E2:E27,"M")</f>
        <v>26</v>
      </c>
      <c r="F35" s="27"/>
      <c r="G35" s="27"/>
      <c r="H35" s="27"/>
      <c r="I35" s="27"/>
      <c r="J35" s="27"/>
      <c r="K35" s="26"/>
    </row>
    <row r="36" spans="1:11" x14ac:dyDescent="0.25">
      <c r="A36" s="28"/>
      <c r="B36" s="26"/>
      <c r="C36" s="27" t="s">
        <v>12</v>
      </c>
      <c r="D36" s="27"/>
      <c r="E36" s="27">
        <f>COUNTIF(E2:E27, "O")</f>
        <v>0</v>
      </c>
      <c r="F36" s="27"/>
      <c r="G36" s="27"/>
      <c r="H36" s="27"/>
      <c r="I36" s="27"/>
      <c r="J36" s="27"/>
      <c r="K36" s="26"/>
    </row>
    <row r="37" spans="1:11" x14ac:dyDescent="0.25">
      <c r="A37" s="28"/>
      <c r="B37" s="26"/>
      <c r="C37" s="27" t="s">
        <v>11</v>
      </c>
      <c r="D37" s="27"/>
      <c r="E37" s="27">
        <f>E35+E36</f>
        <v>26</v>
      </c>
      <c r="F37" s="27"/>
      <c r="G37" s="27"/>
      <c r="H37" s="27"/>
      <c r="I37" s="27"/>
      <c r="J37" s="27"/>
      <c r="K37" s="26"/>
    </row>
  </sheetData>
  <mergeCells count="2">
    <mergeCell ref="A1:B1"/>
    <mergeCell ref="A29:K29"/>
  </mergeCells>
  <conditionalFormatting sqref="K2:K28">
    <cfRule type="expression" dxfId="7" priority="1">
      <formula>IF($G2="N",TRUE,IF($H2="Y",TRUE,IF($I2="Y",TRUE,(IF($J2="Y",TRUE,FALSE)))))</formula>
    </cfRule>
  </conditionalFormatting>
  <dataValidations count="5">
    <dataValidation type="list" allowBlank="1" showInputMessage="1" showErrorMessage="1" sqref="F28 E2:E28" xr:uid="{00000000-0002-0000-0300-000000000000}">
      <formula1>"M,O"</formula1>
    </dataValidation>
    <dataValidation type="list" allowBlank="1" showInputMessage="1" showErrorMessage="1" sqref="G28:J28" xr:uid="{00000000-0002-0000-0300-000001000000}">
      <formula1>"Y,N"</formula1>
    </dataValidation>
    <dataValidation type="list" allowBlank="1" showInputMessage="1" showErrorMessage="1" sqref="G2:G27" xr:uid="{00000000-0002-0000-0300-000002000000}">
      <formula1>"C,c,S,s,B,b,N,n"</formula1>
    </dataValidation>
    <dataValidation type="list" allowBlank="1" showInputMessage="1" showErrorMessage="1" sqref="H2:J27" xr:uid="{00000000-0002-0000-0300-000003000000}">
      <formula1>"Y,N,y,n"</formula1>
    </dataValidation>
    <dataValidation type="list" allowBlank="1" showInputMessage="1" showErrorMessage="1" sqref="F2:F27" xr:uid="{00000000-0002-0000-0300-000004000000}">
      <formula1>"O,H,B"</formula1>
    </dataValidation>
  </dataValidations>
  <pageMargins left="0.7" right="0.7" top="0.75" bottom="0.75" header="0.3" footer="0.3"/>
  <pageSetup scale="94" orientation="landscape" horizontalDpi="1200" verticalDpi="1200" r:id="rId1"/>
  <rowBreaks count="1" manualBreakCount="1">
    <brk id="1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6"/>
  <sheetViews>
    <sheetView view="pageBreakPreview" zoomScale="60" zoomScaleNormal="100" workbookViewId="0">
      <pane ySplit="1" topLeftCell="A8" activePane="bottomLeft" state="frozen"/>
      <selection pane="bottomLeft" activeCell="C1" sqref="C1"/>
    </sheetView>
  </sheetViews>
  <sheetFormatPr defaultColWidth="9.1796875" defaultRowHeight="11.5" x14ac:dyDescent="0.25"/>
  <cols>
    <col min="1" max="1" width="3.7265625" style="29" customWidth="1"/>
    <col min="2" max="2" width="6.453125"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1" ht="199.5" x14ac:dyDescent="0.25">
      <c r="A1" s="74" t="s">
        <v>0</v>
      </c>
      <c r="B1" s="74"/>
      <c r="C1" s="36" t="s">
        <v>9</v>
      </c>
      <c r="D1" s="14" t="s">
        <v>26</v>
      </c>
      <c r="E1" s="15" t="s">
        <v>238</v>
      </c>
      <c r="F1" s="15" t="s">
        <v>21</v>
      </c>
      <c r="G1" s="15" t="s">
        <v>27</v>
      </c>
      <c r="H1" s="15" t="s">
        <v>23</v>
      </c>
      <c r="I1" s="15" t="s">
        <v>24</v>
      </c>
      <c r="J1" s="15" t="s">
        <v>25</v>
      </c>
      <c r="K1" s="37" t="s">
        <v>28</v>
      </c>
    </row>
    <row r="2" spans="1:11" s="52" customFormat="1" ht="23" x14ac:dyDescent="0.25">
      <c r="A2" s="17" t="s">
        <v>187</v>
      </c>
      <c r="B2" s="17">
        <v>1</v>
      </c>
      <c r="C2" s="43" t="s">
        <v>73</v>
      </c>
      <c r="D2" s="51" t="s">
        <v>5</v>
      </c>
      <c r="E2" s="17" t="s">
        <v>10</v>
      </c>
      <c r="F2" s="17" t="s">
        <v>22</v>
      </c>
      <c r="G2" s="17"/>
      <c r="H2" s="17"/>
      <c r="I2" s="17"/>
      <c r="J2" s="17"/>
      <c r="K2" s="50"/>
    </row>
    <row r="3" spans="1:11" s="52" customFormat="1" ht="34.5" x14ac:dyDescent="0.25">
      <c r="A3" s="17" t="s">
        <v>187</v>
      </c>
      <c r="B3" s="17">
        <f>B2+1</f>
        <v>2</v>
      </c>
      <c r="C3" s="43" t="s">
        <v>74</v>
      </c>
      <c r="D3" s="51" t="s">
        <v>5</v>
      </c>
      <c r="E3" s="17" t="s">
        <v>10</v>
      </c>
      <c r="F3" s="17" t="s">
        <v>195</v>
      </c>
      <c r="G3" s="17"/>
      <c r="H3" s="17"/>
      <c r="I3" s="17"/>
      <c r="J3" s="17"/>
      <c r="K3" s="50" t="s">
        <v>212</v>
      </c>
    </row>
    <row r="4" spans="1:11" ht="23" x14ac:dyDescent="0.25">
      <c r="A4" s="17" t="s">
        <v>187</v>
      </c>
      <c r="B4" s="17">
        <f t="shared" ref="B4:B37" si="0">B3+1</f>
        <v>3</v>
      </c>
      <c r="C4" s="31" t="s">
        <v>75</v>
      </c>
      <c r="D4" s="18" t="s">
        <v>5</v>
      </c>
      <c r="E4" s="19" t="s">
        <v>10</v>
      </c>
      <c r="F4" s="19" t="s">
        <v>22</v>
      </c>
      <c r="G4" s="19"/>
      <c r="H4" s="19"/>
      <c r="I4" s="19"/>
      <c r="J4" s="19"/>
      <c r="K4" s="20"/>
    </row>
    <row r="5" spans="1:11" ht="23" x14ac:dyDescent="0.25">
      <c r="A5" s="17" t="s">
        <v>187</v>
      </c>
      <c r="B5" s="17">
        <f t="shared" si="0"/>
        <v>4</v>
      </c>
      <c r="C5" s="31" t="s">
        <v>76</v>
      </c>
      <c r="D5" s="18" t="s">
        <v>5</v>
      </c>
      <c r="E5" s="19" t="s">
        <v>10</v>
      </c>
      <c r="F5" s="19" t="s">
        <v>22</v>
      </c>
      <c r="G5" s="19"/>
      <c r="H5" s="19"/>
      <c r="I5" s="19"/>
      <c r="J5" s="19"/>
      <c r="K5" s="20"/>
    </row>
    <row r="6" spans="1:11" s="52" customFormat="1" ht="23" x14ac:dyDescent="0.25">
      <c r="A6" s="17" t="s">
        <v>187</v>
      </c>
      <c r="B6" s="17">
        <f t="shared" si="0"/>
        <v>5</v>
      </c>
      <c r="C6" s="43" t="s">
        <v>77</v>
      </c>
      <c r="D6" s="51" t="s">
        <v>5</v>
      </c>
      <c r="E6" s="17" t="s">
        <v>16</v>
      </c>
      <c r="F6" s="17" t="s">
        <v>22</v>
      </c>
      <c r="G6" s="17"/>
      <c r="H6" s="17"/>
      <c r="I6" s="17"/>
      <c r="J6" s="17"/>
      <c r="K6" s="50" t="s">
        <v>212</v>
      </c>
    </row>
    <row r="7" spans="1:11" s="52" customFormat="1" x14ac:dyDescent="0.25">
      <c r="A7" s="17" t="s">
        <v>187</v>
      </c>
      <c r="B7" s="17">
        <f>B6+1</f>
        <v>6</v>
      </c>
      <c r="C7" s="43" t="s">
        <v>78</v>
      </c>
      <c r="D7" s="51" t="s">
        <v>5</v>
      </c>
      <c r="E7" s="17" t="s">
        <v>10</v>
      </c>
      <c r="F7" s="17" t="s">
        <v>22</v>
      </c>
      <c r="G7" s="17"/>
      <c r="H7" s="17"/>
      <c r="I7" s="17"/>
      <c r="J7" s="17"/>
      <c r="K7" s="50" t="s">
        <v>212</v>
      </c>
    </row>
    <row r="8" spans="1:11" ht="23" x14ac:dyDescent="0.25">
      <c r="A8" s="17" t="s">
        <v>187</v>
      </c>
      <c r="B8" s="17">
        <f t="shared" si="0"/>
        <v>7</v>
      </c>
      <c r="C8" s="31" t="s">
        <v>231</v>
      </c>
      <c r="D8" s="18" t="s">
        <v>5</v>
      </c>
      <c r="E8" s="19" t="s">
        <v>10</v>
      </c>
      <c r="F8" s="19" t="s">
        <v>22</v>
      </c>
      <c r="G8" s="19"/>
      <c r="H8" s="19"/>
      <c r="I8" s="19"/>
      <c r="J8" s="19"/>
      <c r="K8" s="20"/>
    </row>
    <row r="9" spans="1:11" x14ac:dyDescent="0.25">
      <c r="A9" s="17" t="s">
        <v>187</v>
      </c>
      <c r="B9" s="17">
        <f t="shared" si="0"/>
        <v>8</v>
      </c>
      <c r="C9" s="31" t="s">
        <v>80</v>
      </c>
      <c r="D9" s="18" t="s">
        <v>5</v>
      </c>
      <c r="E9" s="19" t="s">
        <v>10</v>
      </c>
      <c r="F9" s="19" t="s">
        <v>22</v>
      </c>
      <c r="G9" s="19"/>
      <c r="H9" s="19"/>
      <c r="I9" s="19"/>
      <c r="J9" s="19"/>
      <c r="K9" s="20"/>
    </row>
    <row r="10" spans="1:11" x14ac:dyDescent="0.25">
      <c r="A10" s="17" t="s">
        <v>187</v>
      </c>
      <c r="B10" s="17">
        <f t="shared" si="0"/>
        <v>9</v>
      </c>
      <c r="C10" s="31" t="s">
        <v>81</v>
      </c>
      <c r="D10" s="18" t="s">
        <v>5</v>
      </c>
      <c r="E10" s="19" t="s">
        <v>10</v>
      </c>
      <c r="F10" s="19" t="s">
        <v>22</v>
      </c>
      <c r="G10" s="19"/>
      <c r="H10" s="19"/>
      <c r="I10" s="19"/>
      <c r="J10" s="19"/>
      <c r="K10" s="20"/>
    </row>
    <row r="11" spans="1:11" ht="23" x14ac:dyDescent="0.25">
      <c r="A11" s="17" t="s">
        <v>187</v>
      </c>
      <c r="B11" s="17">
        <f t="shared" si="0"/>
        <v>10</v>
      </c>
      <c r="C11" s="31" t="s">
        <v>82</v>
      </c>
      <c r="D11" s="18" t="s">
        <v>5</v>
      </c>
      <c r="E11" s="19" t="s">
        <v>10</v>
      </c>
      <c r="F11" s="19" t="s">
        <v>22</v>
      </c>
      <c r="G11" s="19"/>
      <c r="H11" s="19"/>
      <c r="I11" s="19"/>
      <c r="J11" s="19"/>
      <c r="K11" s="20"/>
    </row>
    <row r="12" spans="1:11" ht="23" x14ac:dyDescent="0.25">
      <c r="A12" s="17" t="s">
        <v>187</v>
      </c>
      <c r="B12" s="17">
        <f t="shared" si="0"/>
        <v>11</v>
      </c>
      <c r="C12" s="31" t="s">
        <v>83</v>
      </c>
      <c r="D12" s="18" t="s">
        <v>5</v>
      </c>
      <c r="E12" s="19" t="s">
        <v>10</v>
      </c>
      <c r="F12" s="19" t="s">
        <v>22</v>
      </c>
      <c r="G12" s="19"/>
      <c r="H12" s="19"/>
      <c r="I12" s="19"/>
      <c r="J12" s="19"/>
      <c r="K12" s="20"/>
    </row>
    <row r="13" spans="1:11" x14ac:dyDescent="0.25">
      <c r="A13" s="17" t="s">
        <v>187</v>
      </c>
      <c r="B13" s="17">
        <f t="shared" si="0"/>
        <v>12</v>
      </c>
      <c r="C13" s="31" t="s">
        <v>84</v>
      </c>
      <c r="D13" s="18" t="s">
        <v>5</v>
      </c>
      <c r="E13" s="19" t="s">
        <v>10</v>
      </c>
      <c r="F13" s="19" t="s">
        <v>22</v>
      </c>
      <c r="G13" s="19"/>
      <c r="H13" s="19"/>
      <c r="I13" s="19"/>
      <c r="J13" s="19"/>
      <c r="K13" s="20"/>
    </row>
    <row r="14" spans="1:11" x14ac:dyDescent="0.25">
      <c r="A14" s="17" t="s">
        <v>187</v>
      </c>
      <c r="B14" s="17">
        <f t="shared" si="0"/>
        <v>13</v>
      </c>
      <c r="C14" s="31" t="s">
        <v>85</v>
      </c>
      <c r="D14" s="18" t="s">
        <v>5</v>
      </c>
      <c r="E14" s="19" t="s">
        <v>10</v>
      </c>
      <c r="F14" s="19" t="s">
        <v>22</v>
      </c>
      <c r="G14" s="19"/>
      <c r="H14" s="19"/>
      <c r="I14" s="19"/>
      <c r="J14" s="19"/>
      <c r="K14" s="20"/>
    </row>
    <row r="15" spans="1:11" s="52" customFormat="1" x14ac:dyDescent="0.25">
      <c r="A15" s="17" t="s">
        <v>187</v>
      </c>
      <c r="B15" s="17">
        <f t="shared" si="0"/>
        <v>14</v>
      </c>
      <c r="C15" s="43" t="s">
        <v>86</v>
      </c>
      <c r="D15" s="51" t="s">
        <v>5</v>
      </c>
      <c r="E15" s="17" t="s">
        <v>10</v>
      </c>
      <c r="F15" s="17" t="s">
        <v>22</v>
      </c>
      <c r="G15" s="17"/>
      <c r="H15" s="17"/>
      <c r="I15" s="17"/>
      <c r="J15" s="17"/>
      <c r="K15" s="50" t="s">
        <v>212</v>
      </c>
    </row>
    <row r="16" spans="1:11" ht="23" x14ac:dyDescent="0.25">
      <c r="A16" s="17" t="s">
        <v>187</v>
      </c>
      <c r="B16" s="17">
        <f t="shared" si="0"/>
        <v>15</v>
      </c>
      <c r="C16" s="31" t="s">
        <v>87</v>
      </c>
      <c r="D16" s="18" t="s">
        <v>5</v>
      </c>
      <c r="E16" s="19" t="s">
        <v>10</v>
      </c>
      <c r="F16" s="19" t="s">
        <v>22</v>
      </c>
      <c r="G16" s="19"/>
      <c r="H16" s="19"/>
      <c r="I16" s="19"/>
      <c r="J16" s="19"/>
      <c r="K16" s="20"/>
    </row>
    <row r="17" spans="1:11" ht="23" x14ac:dyDescent="0.25">
      <c r="A17" s="17" t="s">
        <v>187</v>
      </c>
      <c r="B17" s="17">
        <f t="shared" si="0"/>
        <v>16</v>
      </c>
      <c r="C17" s="31" t="s">
        <v>232</v>
      </c>
      <c r="D17" s="18" t="s">
        <v>5</v>
      </c>
      <c r="E17" s="19" t="s">
        <v>16</v>
      </c>
      <c r="F17" s="19" t="s">
        <v>22</v>
      </c>
      <c r="G17" s="19"/>
      <c r="H17" s="19"/>
      <c r="I17" s="19"/>
      <c r="J17" s="19"/>
      <c r="K17" s="20"/>
    </row>
    <row r="18" spans="1:11" ht="23" x14ac:dyDescent="0.25">
      <c r="A18" s="17" t="s">
        <v>187</v>
      </c>
      <c r="B18" s="17">
        <f t="shared" si="0"/>
        <v>17</v>
      </c>
      <c r="C18" s="31" t="s">
        <v>88</v>
      </c>
      <c r="D18" s="18" t="s">
        <v>5</v>
      </c>
      <c r="E18" s="19" t="s">
        <v>10</v>
      </c>
      <c r="F18" s="19" t="s">
        <v>22</v>
      </c>
      <c r="G18" s="19"/>
      <c r="H18" s="19"/>
      <c r="I18" s="19"/>
      <c r="J18" s="19"/>
      <c r="K18" s="20"/>
    </row>
    <row r="19" spans="1:11" ht="23" x14ac:dyDescent="0.25">
      <c r="A19" s="17" t="s">
        <v>187</v>
      </c>
      <c r="B19" s="17">
        <f t="shared" si="0"/>
        <v>18</v>
      </c>
      <c r="C19" s="31" t="s">
        <v>89</v>
      </c>
      <c r="D19" s="18" t="s">
        <v>5</v>
      </c>
      <c r="E19" s="19" t="s">
        <v>10</v>
      </c>
      <c r="F19" s="19" t="s">
        <v>22</v>
      </c>
      <c r="G19" s="19"/>
      <c r="H19" s="19"/>
      <c r="I19" s="19"/>
      <c r="J19" s="19"/>
      <c r="K19" s="20"/>
    </row>
    <row r="20" spans="1:11" ht="23" x14ac:dyDescent="0.25">
      <c r="A20" s="17" t="s">
        <v>187</v>
      </c>
      <c r="B20" s="17">
        <f t="shared" si="0"/>
        <v>19</v>
      </c>
      <c r="C20" s="31" t="s">
        <v>90</v>
      </c>
      <c r="D20" s="18" t="s">
        <v>5</v>
      </c>
      <c r="E20" s="19" t="s">
        <v>10</v>
      </c>
      <c r="F20" s="19" t="s">
        <v>22</v>
      </c>
      <c r="G20" s="19"/>
      <c r="H20" s="19"/>
      <c r="I20" s="19"/>
      <c r="J20" s="19"/>
      <c r="K20" s="20"/>
    </row>
    <row r="21" spans="1:11" x14ac:dyDescent="0.25">
      <c r="A21" s="17" t="s">
        <v>187</v>
      </c>
      <c r="B21" s="17">
        <f t="shared" si="0"/>
        <v>20</v>
      </c>
      <c r="C21" s="31" t="s">
        <v>91</v>
      </c>
      <c r="D21" s="18" t="s">
        <v>5</v>
      </c>
      <c r="E21" s="19" t="s">
        <v>10</v>
      </c>
      <c r="F21" s="19" t="s">
        <v>22</v>
      </c>
      <c r="G21" s="19"/>
      <c r="H21" s="19"/>
      <c r="I21" s="19"/>
      <c r="J21" s="19"/>
      <c r="K21" s="20"/>
    </row>
    <row r="22" spans="1:11" x14ac:dyDescent="0.25">
      <c r="A22" s="17" t="s">
        <v>187</v>
      </c>
      <c r="B22" s="17">
        <f t="shared" si="0"/>
        <v>21</v>
      </c>
      <c r="C22" s="31" t="s">
        <v>92</v>
      </c>
      <c r="D22" s="18" t="s">
        <v>5</v>
      </c>
      <c r="E22" s="19" t="s">
        <v>10</v>
      </c>
      <c r="F22" s="19" t="s">
        <v>22</v>
      </c>
      <c r="G22" s="19"/>
      <c r="H22" s="19"/>
      <c r="I22" s="19"/>
      <c r="J22" s="19"/>
      <c r="K22" s="20"/>
    </row>
    <row r="23" spans="1:11" ht="23" x14ac:dyDescent="0.25">
      <c r="A23" s="17" t="s">
        <v>187</v>
      </c>
      <c r="B23" s="17">
        <f t="shared" si="0"/>
        <v>22</v>
      </c>
      <c r="C23" s="31" t="s">
        <v>93</v>
      </c>
      <c r="D23" s="18" t="s">
        <v>5</v>
      </c>
      <c r="E23" s="19" t="s">
        <v>10</v>
      </c>
      <c r="F23" s="19" t="s">
        <v>22</v>
      </c>
      <c r="G23" s="19"/>
      <c r="H23" s="19"/>
      <c r="I23" s="19"/>
      <c r="J23" s="19"/>
      <c r="K23" s="20"/>
    </row>
    <row r="24" spans="1:11" ht="23" x14ac:dyDescent="0.25">
      <c r="A24" s="17" t="s">
        <v>187</v>
      </c>
      <c r="B24" s="17">
        <f t="shared" si="0"/>
        <v>23</v>
      </c>
      <c r="C24" s="31" t="s">
        <v>94</v>
      </c>
      <c r="D24" s="18" t="s">
        <v>5</v>
      </c>
      <c r="E24" s="19" t="s">
        <v>10</v>
      </c>
      <c r="F24" s="19" t="s">
        <v>22</v>
      </c>
      <c r="G24" s="19"/>
      <c r="H24" s="19"/>
      <c r="I24" s="19"/>
      <c r="J24" s="19"/>
      <c r="K24" s="20"/>
    </row>
    <row r="25" spans="1:11" ht="23" x14ac:dyDescent="0.25">
      <c r="A25" s="17" t="s">
        <v>187</v>
      </c>
      <c r="B25" s="17">
        <f t="shared" si="0"/>
        <v>24</v>
      </c>
      <c r="C25" s="31" t="s">
        <v>95</v>
      </c>
      <c r="D25" s="18" t="s">
        <v>5</v>
      </c>
      <c r="E25" s="19" t="s">
        <v>10</v>
      </c>
      <c r="F25" s="19" t="s">
        <v>22</v>
      </c>
      <c r="G25" s="19"/>
      <c r="H25" s="19"/>
      <c r="I25" s="19"/>
      <c r="J25" s="19"/>
      <c r="K25" s="20"/>
    </row>
    <row r="26" spans="1:11" ht="46" x14ac:dyDescent="0.25">
      <c r="A26" s="17" t="s">
        <v>187</v>
      </c>
      <c r="B26" s="17">
        <f t="shared" si="0"/>
        <v>25</v>
      </c>
      <c r="C26" s="31" t="s">
        <v>96</v>
      </c>
      <c r="D26" s="18" t="s">
        <v>5</v>
      </c>
      <c r="E26" s="19" t="s">
        <v>10</v>
      </c>
      <c r="F26" s="19" t="s">
        <v>22</v>
      </c>
      <c r="G26" s="19"/>
      <c r="H26" s="19"/>
      <c r="I26" s="19"/>
      <c r="J26" s="19"/>
      <c r="K26" s="20"/>
    </row>
    <row r="27" spans="1:11" ht="23" x14ac:dyDescent="0.25">
      <c r="A27" s="17" t="s">
        <v>187</v>
      </c>
      <c r="B27" s="17">
        <f t="shared" si="0"/>
        <v>26</v>
      </c>
      <c r="C27" s="31" t="s">
        <v>97</v>
      </c>
      <c r="D27" s="18" t="s">
        <v>5</v>
      </c>
      <c r="E27" s="19" t="s">
        <v>10</v>
      </c>
      <c r="F27" s="19" t="s">
        <v>22</v>
      </c>
      <c r="G27" s="19"/>
      <c r="H27" s="19"/>
      <c r="I27" s="19"/>
      <c r="J27" s="19"/>
      <c r="K27" s="20"/>
    </row>
    <row r="28" spans="1:11" ht="34.5" x14ac:dyDescent="0.25">
      <c r="A28" s="17" t="s">
        <v>187</v>
      </c>
      <c r="B28" s="17">
        <f t="shared" si="0"/>
        <v>27</v>
      </c>
      <c r="C28" s="30" t="s">
        <v>98</v>
      </c>
      <c r="D28" s="18" t="s">
        <v>5</v>
      </c>
      <c r="E28" s="19" t="s">
        <v>10</v>
      </c>
      <c r="F28" s="19" t="s">
        <v>22</v>
      </c>
      <c r="G28" s="19"/>
      <c r="H28" s="19"/>
      <c r="I28" s="19"/>
      <c r="J28" s="19"/>
      <c r="K28" s="20"/>
    </row>
    <row r="29" spans="1:11" x14ac:dyDescent="0.25">
      <c r="A29" s="17" t="s">
        <v>187</v>
      </c>
      <c r="B29" s="17">
        <f t="shared" si="0"/>
        <v>28</v>
      </c>
      <c r="C29" s="30" t="s">
        <v>99</v>
      </c>
      <c r="D29" s="18" t="s">
        <v>5</v>
      </c>
      <c r="E29" s="19" t="s">
        <v>10</v>
      </c>
      <c r="F29" s="19" t="s">
        <v>22</v>
      </c>
      <c r="G29" s="19"/>
      <c r="H29" s="19"/>
      <c r="I29" s="19"/>
      <c r="J29" s="19"/>
      <c r="K29" s="20"/>
    </row>
    <row r="30" spans="1:11" ht="34.5" x14ac:dyDescent="0.25">
      <c r="A30" s="17" t="s">
        <v>187</v>
      </c>
      <c r="B30" s="17">
        <f t="shared" si="0"/>
        <v>29</v>
      </c>
      <c r="C30" s="30" t="s">
        <v>100</v>
      </c>
      <c r="D30" s="18" t="s">
        <v>5</v>
      </c>
      <c r="E30" s="19" t="s">
        <v>10</v>
      </c>
      <c r="F30" s="19" t="s">
        <v>22</v>
      </c>
      <c r="G30" s="19"/>
      <c r="H30" s="19"/>
      <c r="I30" s="19"/>
      <c r="J30" s="19"/>
      <c r="K30" s="20"/>
    </row>
    <row r="31" spans="1:11" ht="34.5" x14ac:dyDescent="0.25">
      <c r="A31" s="17" t="s">
        <v>187</v>
      </c>
      <c r="B31" s="17">
        <f t="shared" si="0"/>
        <v>30</v>
      </c>
      <c r="C31" s="31" t="s">
        <v>101</v>
      </c>
      <c r="D31" s="18" t="s">
        <v>5</v>
      </c>
      <c r="E31" s="19" t="s">
        <v>10</v>
      </c>
      <c r="F31" s="19" t="s">
        <v>22</v>
      </c>
      <c r="G31" s="19"/>
      <c r="H31" s="19"/>
      <c r="I31" s="19"/>
      <c r="J31" s="19"/>
      <c r="K31" s="20"/>
    </row>
    <row r="32" spans="1:11" ht="34.5" x14ac:dyDescent="0.25">
      <c r="A32" s="17" t="s">
        <v>187</v>
      </c>
      <c r="B32" s="17">
        <f t="shared" si="0"/>
        <v>31</v>
      </c>
      <c r="C32" s="31" t="s">
        <v>102</v>
      </c>
      <c r="D32" s="18" t="s">
        <v>5</v>
      </c>
      <c r="E32" s="19" t="s">
        <v>10</v>
      </c>
      <c r="F32" s="19" t="s">
        <v>22</v>
      </c>
      <c r="G32" s="19"/>
      <c r="H32" s="19"/>
      <c r="I32" s="19"/>
      <c r="J32" s="19"/>
      <c r="K32" s="20"/>
    </row>
    <row r="33" spans="1:11" ht="23" x14ac:dyDescent="0.25">
      <c r="A33" s="17" t="s">
        <v>187</v>
      </c>
      <c r="B33" s="17">
        <f t="shared" si="0"/>
        <v>32</v>
      </c>
      <c r="C33" s="31" t="s">
        <v>103</v>
      </c>
      <c r="D33" s="18" t="s">
        <v>5</v>
      </c>
      <c r="E33" s="19" t="s">
        <v>10</v>
      </c>
      <c r="F33" s="19" t="s">
        <v>22</v>
      </c>
      <c r="G33" s="19"/>
      <c r="H33" s="19"/>
      <c r="I33" s="19"/>
      <c r="J33" s="19"/>
      <c r="K33" s="20"/>
    </row>
    <row r="34" spans="1:11" ht="23" x14ac:dyDescent="0.25">
      <c r="A34" s="17" t="s">
        <v>187</v>
      </c>
      <c r="B34" s="17">
        <f t="shared" si="0"/>
        <v>33</v>
      </c>
      <c r="C34" s="31" t="s">
        <v>104</v>
      </c>
      <c r="D34" s="18" t="s">
        <v>5</v>
      </c>
      <c r="E34" s="19" t="s">
        <v>10</v>
      </c>
      <c r="F34" s="19" t="s">
        <v>22</v>
      </c>
      <c r="G34" s="19"/>
      <c r="H34" s="19"/>
      <c r="I34" s="19"/>
      <c r="J34" s="19"/>
      <c r="K34" s="20"/>
    </row>
    <row r="35" spans="1:11" ht="23" x14ac:dyDescent="0.25">
      <c r="A35" s="17" t="s">
        <v>187</v>
      </c>
      <c r="B35" s="17">
        <f t="shared" si="0"/>
        <v>34</v>
      </c>
      <c r="C35" s="31" t="s">
        <v>105</v>
      </c>
      <c r="D35" s="18" t="s">
        <v>5</v>
      </c>
      <c r="E35" s="19" t="s">
        <v>10</v>
      </c>
      <c r="F35" s="19" t="s">
        <v>22</v>
      </c>
      <c r="G35" s="19"/>
      <c r="H35" s="19"/>
      <c r="I35" s="19"/>
      <c r="J35" s="19"/>
      <c r="K35" s="20"/>
    </row>
    <row r="36" spans="1:11" ht="46" x14ac:dyDescent="0.25">
      <c r="A36" s="17" t="s">
        <v>187</v>
      </c>
      <c r="B36" s="17">
        <f t="shared" si="0"/>
        <v>35</v>
      </c>
      <c r="C36" s="31" t="s">
        <v>106</v>
      </c>
      <c r="D36" s="18" t="s">
        <v>5</v>
      </c>
      <c r="E36" s="19" t="s">
        <v>10</v>
      </c>
      <c r="F36" s="19" t="s">
        <v>22</v>
      </c>
      <c r="G36" s="19"/>
      <c r="H36" s="19"/>
      <c r="I36" s="19"/>
      <c r="J36" s="19"/>
      <c r="K36" s="20"/>
    </row>
    <row r="37" spans="1:11" ht="23" x14ac:dyDescent="0.25">
      <c r="A37" s="17" t="s">
        <v>187</v>
      </c>
      <c r="B37" s="17">
        <f t="shared" si="0"/>
        <v>36</v>
      </c>
      <c r="C37" s="31" t="s">
        <v>107</v>
      </c>
      <c r="D37" s="18" t="s">
        <v>5</v>
      </c>
      <c r="E37" s="19" t="s">
        <v>10</v>
      </c>
      <c r="F37" s="19" t="s">
        <v>22</v>
      </c>
      <c r="G37" s="19"/>
      <c r="H37" s="19"/>
      <c r="I37" s="19"/>
      <c r="J37" s="19"/>
      <c r="K37" s="20"/>
    </row>
    <row r="38" spans="1:11" x14ac:dyDescent="0.25">
      <c r="A38" s="75" t="s">
        <v>13</v>
      </c>
      <c r="B38" s="75"/>
      <c r="C38" s="75"/>
      <c r="D38" s="75"/>
      <c r="E38" s="75"/>
      <c r="F38" s="75"/>
      <c r="G38" s="75"/>
      <c r="H38" s="75"/>
      <c r="I38" s="75"/>
      <c r="J38" s="75"/>
      <c r="K38" s="75"/>
    </row>
    <row r="39" spans="1:11" x14ac:dyDescent="0.25">
      <c r="A39" s="25"/>
      <c r="B39" s="26"/>
      <c r="C39" s="27" t="s">
        <v>14</v>
      </c>
      <c r="D39" s="27"/>
      <c r="E39" s="27"/>
      <c r="F39" s="27"/>
      <c r="G39" s="27">
        <f>COUNTIF(G2:G37,"Y")</f>
        <v>0</v>
      </c>
      <c r="H39" s="27">
        <f>COUNTIF(H2:H37,"Y")</f>
        <v>0</v>
      </c>
      <c r="I39" s="27">
        <f>COUNTIF(I2:I37,"Y")</f>
        <v>0</v>
      </c>
      <c r="J39" s="27">
        <f>COUNTIF(J2:J37,"Y")</f>
        <v>0</v>
      </c>
      <c r="K39" s="26"/>
    </row>
    <row r="40" spans="1:11" x14ac:dyDescent="0.25">
      <c r="A40" s="28"/>
      <c r="B40" s="26"/>
      <c r="C40" s="27" t="s">
        <v>15</v>
      </c>
      <c r="D40" s="27"/>
      <c r="E40" s="27"/>
      <c r="F40" s="27"/>
      <c r="G40" s="27">
        <f>COUNTIF(G2:G37,"N")</f>
        <v>0</v>
      </c>
      <c r="H40" s="27">
        <f>COUNTIF(H2:H37,"N")</f>
        <v>0</v>
      </c>
      <c r="I40" s="27">
        <f>COUNTIF(I2:I37,"N")</f>
        <v>0</v>
      </c>
      <c r="J40" s="27">
        <f>COUNTIF(J2:J37,"N")</f>
        <v>0</v>
      </c>
      <c r="K40" s="26"/>
    </row>
    <row r="41" spans="1:11" x14ac:dyDescent="0.25">
      <c r="A41" s="28"/>
      <c r="B41" s="26"/>
      <c r="C41" s="27" t="s">
        <v>29</v>
      </c>
      <c r="D41" s="27"/>
      <c r="E41" s="27"/>
      <c r="F41" s="27"/>
      <c r="G41" s="27">
        <f>COUNTIF(G2:G37, "C")</f>
        <v>0</v>
      </c>
      <c r="H41" s="27"/>
      <c r="I41" s="27"/>
      <c r="J41" s="27"/>
      <c r="K41" s="26"/>
    </row>
    <row r="42" spans="1:11" x14ac:dyDescent="0.25">
      <c r="A42" s="28"/>
      <c r="B42" s="26"/>
      <c r="C42" s="27" t="s">
        <v>30</v>
      </c>
      <c r="D42" s="27"/>
      <c r="E42" s="27"/>
      <c r="F42" s="27"/>
      <c r="G42" s="27">
        <f>COUNTIF(G2:G37, "S")</f>
        <v>0</v>
      </c>
      <c r="H42" s="27"/>
      <c r="I42" s="27"/>
      <c r="J42" s="27"/>
      <c r="K42" s="26"/>
    </row>
    <row r="43" spans="1:11" x14ac:dyDescent="0.25">
      <c r="A43" s="28"/>
      <c r="B43" s="26"/>
      <c r="C43" s="27" t="s">
        <v>1</v>
      </c>
      <c r="D43" s="27"/>
      <c r="E43" s="27"/>
      <c r="F43" s="27"/>
      <c r="G43" s="27">
        <f>COUNTIF(G2:G37, "B")</f>
        <v>0</v>
      </c>
      <c r="H43" s="27"/>
      <c r="I43" s="27"/>
      <c r="J43" s="27"/>
      <c r="K43" s="26"/>
    </row>
    <row r="44" spans="1:11" x14ac:dyDescent="0.25">
      <c r="A44" s="28"/>
      <c r="B44" s="26"/>
      <c r="C44" s="27" t="s">
        <v>241</v>
      </c>
      <c r="D44" s="27"/>
      <c r="E44" s="27">
        <f>COUNTIF(E2:E37,"M")</f>
        <v>34</v>
      </c>
      <c r="F44" s="27"/>
      <c r="G44" s="27"/>
      <c r="H44" s="27"/>
      <c r="I44" s="27"/>
      <c r="J44" s="27"/>
      <c r="K44" s="26"/>
    </row>
    <row r="45" spans="1:11" x14ac:dyDescent="0.25">
      <c r="A45" s="28"/>
      <c r="B45" s="26"/>
      <c r="C45" s="27" t="s">
        <v>12</v>
      </c>
      <c r="D45" s="27"/>
      <c r="E45" s="27">
        <f>COUNTIF(E2:E37, "O")</f>
        <v>2</v>
      </c>
      <c r="F45" s="27"/>
      <c r="G45" s="27"/>
      <c r="H45" s="27"/>
      <c r="I45" s="27"/>
      <c r="J45" s="27"/>
      <c r="K45" s="26"/>
    </row>
    <row r="46" spans="1:11" x14ac:dyDescent="0.25">
      <c r="A46" s="28"/>
      <c r="B46" s="26"/>
      <c r="C46" s="27" t="s">
        <v>11</v>
      </c>
      <c r="D46" s="27"/>
      <c r="E46" s="27">
        <f>E44+E45</f>
        <v>36</v>
      </c>
      <c r="F46" s="27"/>
      <c r="G46" s="27"/>
      <c r="H46" s="27"/>
      <c r="I46" s="27"/>
      <c r="J46" s="27"/>
      <c r="K46" s="26"/>
    </row>
  </sheetData>
  <mergeCells count="2">
    <mergeCell ref="A1:B1"/>
    <mergeCell ref="A38:K38"/>
  </mergeCells>
  <conditionalFormatting sqref="K2:K37">
    <cfRule type="expression" dxfId="6" priority="1">
      <formula>IF($G2="N",TRUE,IF($H2="Y",TRUE,IF($I2="Y",TRUE,(IF($J2="Y",TRUE,FALSE)))))</formula>
    </cfRule>
  </conditionalFormatting>
  <dataValidations count="4">
    <dataValidation type="list" allowBlank="1" showInputMessage="1" showErrorMessage="1" sqref="E2:E37" xr:uid="{00000000-0002-0000-0400-000000000000}">
      <formula1>"M,O"</formula1>
    </dataValidation>
    <dataValidation type="list" allowBlank="1" showInputMessage="1" showErrorMessage="1" sqref="G2:G37" xr:uid="{00000000-0002-0000-0400-000001000000}">
      <formula1>"C,c,S,s,B,b,N,n"</formula1>
    </dataValidation>
    <dataValidation type="list" allowBlank="1" showInputMessage="1" showErrorMessage="1" sqref="H2:J37" xr:uid="{00000000-0002-0000-0400-000002000000}">
      <formula1>"Y,N,y,n"</formula1>
    </dataValidation>
    <dataValidation type="list" allowBlank="1" showInputMessage="1" showErrorMessage="1" sqref="F2:F37" xr:uid="{00000000-0002-0000-0400-000003000000}">
      <formula1>"O,H,B"</formula1>
    </dataValidation>
  </dataValidations>
  <pageMargins left="0.7" right="0.7" top="0.75" bottom="0.75" header="0.3" footer="0.3"/>
  <pageSetup scale="80" orientation="landscape" horizontalDpi="1200" verticalDpi="1200" r:id="rId1"/>
  <rowBreaks count="1" manualBreakCount="1">
    <brk id="17"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view="pageBreakPreview" zoomScale="60" zoomScaleNormal="100" workbookViewId="0">
      <pane ySplit="1" topLeftCell="A38" activePane="bottomLeft" state="frozen"/>
      <selection pane="bottomLeft" activeCell="C1" sqref="C1"/>
    </sheetView>
  </sheetViews>
  <sheetFormatPr defaultColWidth="9.1796875" defaultRowHeight="11.5" x14ac:dyDescent="0.25"/>
  <cols>
    <col min="1" max="1" width="3.7265625" style="29" customWidth="1"/>
    <col min="2" max="2" width="5.7265625"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4" ht="199.5" x14ac:dyDescent="0.25">
      <c r="A1" s="74" t="s">
        <v>0</v>
      </c>
      <c r="B1" s="74"/>
      <c r="C1" s="36" t="s">
        <v>9</v>
      </c>
      <c r="D1" s="14" t="s">
        <v>26</v>
      </c>
      <c r="E1" s="15" t="s">
        <v>238</v>
      </c>
      <c r="F1" s="15" t="s">
        <v>21</v>
      </c>
      <c r="G1" s="15" t="s">
        <v>27</v>
      </c>
      <c r="H1" s="15" t="s">
        <v>23</v>
      </c>
      <c r="I1" s="15" t="s">
        <v>24</v>
      </c>
      <c r="J1" s="15" t="s">
        <v>25</v>
      </c>
      <c r="K1" s="37" t="s">
        <v>28</v>
      </c>
    </row>
    <row r="2" spans="1:14" ht="69" x14ac:dyDescent="0.25">
      <c r="A2" s="17" t="s">
        <v>186</v>
      </c>
      <c r="B2" s="17">
        <v>1</v>
      </c>
      <c r="C2" s="32" t="s">
        <v>108</v>
      </c>
      <c r="D2" s="18" t="s">
        <v>5</v>
      </c>
      <c r="E2" s="19" t="s">
        <v>10</v>
      </c>
      <c r="F2" s="19" t="s">
        <v>22</v>
      </c>
      <c r="G2" s="19"/>
      <c r="H2" s="19"/>
      <c r="I2" s="19"/>
      <c r="J2" s="19"/>
      <c r="K2" s="20"/>
    </row>
    <row r="3" spans="1:14" ht="34.5" x14ac:dyDescent="0.25">
      <c r="A3" s="17" t="s">
        <v>186</v>
      </c>
      <c r="B3" s="17">
        <f>B2+1</f>
        <v>2</v>
      </c>
      <c r="C3" s="32" t="s">
        <v>109</v>
      </c>
      <c r="D3" s="18" t="s">
        <v>5</v>
      </c>
      <c r="E3" s="19" t="s">
        <v>10</v>
      </c>
      <c r="F3" s="19" t="s">
        <v>22</v>
      </c>
      <c r="G3" s="19"/>
      <c r="H3" s="19"/>
      <c r="I3" s="19"/>
      <c r="J3" s="19"/>
      <c r="K3" s="20"/>
    </row>
    <row r="4" spans="1:14" s="49" customFormat="1" ht="23" x14ac:dyDescent="0.25">
      <c r="A4" s="46" t="s">
        <v>186</v>
      </c>
      <c r="B4" s="17">
        <f t="shared" ref="B4:B38" si="0">B3+1</f>
        <v>3</v>
      </c>
      <c r="C4" s="32" t="s">
        <v>110</v>
      </c>
      <c r="D4" s="45" t="s">
        <v>5</v>
      </c>
      <c r="E4" s="46" t="s">
        <v>10</v>
      </c>
      <c r="F4" s="46" t="s">
        <v>22</v>
      </c>
      <c r="G4" s="46"/>
      <c r="H4" s="46"/>
      <c r="I4" s="46"/>
      <c r="J4" s="46"/>
      <c r="K4" s="47" t="s">
        <v>212</v>
      </c>
    </row>
    <row r="5" spans="1:14" x14ac:dyDescent="0.25">
      <c r="A5" s="17" t="s">
        <v>186</v>
      </c>
      <c r="B5" s="17">
        <f t="shared" si="0"/>
        <v>4</v>
      </c>
      <c r="C5" s="30" t="s">
        <v>111</v>
      </c>
      <c r="D5" s="18" t="s">
        <v>5</v>
      </c>
      <c r="E5" s="19" t="s">
        <v>10</v>
      </c>
      <c r="F5" s="19" t="s">
        <v>22</v>
      </c>
      <c r="G5" s="19"/>
      <c r="H5" s="19"/>
      <c r="I5" s="19"/>
      <c r="J5" s="19"/>
      <c r="K5" s="20"/>
    </row>
    <row r="6" spans="1:14" ht="34.5" x14ac:dyDescent="0.25">
      <c r="A6" s="17" t="s">
        <v>186</v>
      </c>
      <c r="B6" s="17">
        <f t="shared" si="0"/>
        <v>5</v>
      </c>
      <c r="C6" s="31" t="s">
        <v>112</v>
      </c>
      <c r="D6" s="18" t="s">
        <v>5</v>
      </c>
      <c r="E6" s="19" t="s">
        <v>10</v>
      </c>
      <c r="F6" s="19" t="s">
        <v>22</v>
      </c>
      <c r="G6" s="19"/>
      <c r="H6" s="19"/>
      <c r="I6" s="19"/>
      <c r="J6" s="19"/>
      <c r="K6" s="20"/>
    </row>
    <row r="7" spans="1:14" ht="34.5" x14ac:dyDescent="0.25">
      <c r="A7" s="17" t="s">
        <v>186</v>
      </c>
      <c r="B7" s="17">
        <f t="shared" si="0"/>
        <v>6</v>
      </c>
      <c r="C7" s="31" t="s">
        <v>113</v>
      </c>
      <c r="D7" s="18" t="s">
        <v>5</v>
      </c>
      <c r="E7" s="19" t="s">
        <v>10</v>
      </c>
      <c r="F7" s="19" t="s">
        <v>22</v>
      </c>
      <c r="G7" s="19"/>
      <c r="H7" s="19"/>
      <c r="I7" s="19"/>
      <c r="J7" s="19"/>
      <c r="K7" s="20"/>
    </row>
    <row r="8" spans="1:14" ht="34.5" x14ac:dyDescent="0.25">
      <c r="A8" s="46" t="s">
        <v>186</v>
      </c>
      <c r="B8" s="17">
        <f t="shared" si="0"/>
        <v>7</v>
      </c>
      <c r="C8" s="31" t="s">
        <v>114</v>
      </c>
      <c r="D8" s="45" t="s">
        <v>5</v>
      </c>
      <c r="E8" s="46" t="s">
        <v>10</v>
      </c>
      <c r="F8" s="46" t="s">
        <v>22</v>
      </c>
      <c r="G8" s="46"/>
      <c r="H8" s="46"/>
      <c r="I8" s="46"/>
      <c r="J8" s="46"/>
      <c r="K8" s="47"/>
      <c r="N8" s="29"/>
    </row>
    <row r="9" spans="1:14" s="52" customFormat="1" ht="34.5" x14ac:dyDescent="0.25">
      <c r="A9" s="17" t="s">
        <v>186</v>
      </c>
      <c r="B9" s="17">
        <f t="shared" si="0"/>
        <v>8</v>
      </c>
      <c r="C9" s="43" t="s">
        <v>79</v>
      </c>
      <c r="D9" s="51" t="s">
        <v>5</v>
      </c>
      <c r="E9" s="17" t="s">
        <v>10</v>
      </c>
      <c r="F9" s="17" t="s">
        <v>22</v>
      </c>
      <c r="G9" s="17"/>
      <c r="H9" s="17"/>
      <c r="I9" s="17"/>
      <c r="J9" s="17"/>
      <c r="K9" s="50" t="s">
        <v>212</v>
      </c>
    </row>
    <row r="10" spans="1:14" s="52" customFormat="1" ht="23" x14ac:dyDescent="0.25">
      <c r="A10" s="17" t="s">
        <v>186</v>
      </c>
      <c r="B10" s="17">
        <f t="shared" si="0"/>
        <v>9</v>
      </c>
      <c r="C10" s="43" t="s">
        <v>115</v>
      </c>
      <c r="D10" s="51" t="s">
        <v>5</v>
      </c>
      <c r="E10" s="17" t="s">
        <v>10</v>
      </c>
      <c r="F10" s="17" t="s">
        <v>22</v>
      </c>
      <c r="G10" s="17"/>
      <c r="H10" s="17"/>
      <c r="I10" s="17"/>
      <c r="J10" s="17"/>
      <c r="K10" s="50" t="s">
        <v>212</v>
      </c>
    </row>
    <row r="11" spans="1:14" x14ac:dyDescent="0.25">
      <c r="A11" s="17" t="s">
        <v>186</v>
      </c>
      <c r="B11" s="17">
        <f t="shared" si="0"/>
        <v>10</v>
      </c>
      <c r="C11" s="31" t="s">
        <v>116</v>
      </c>
      <c r="D11" s="18" t="s">
        <v>5</v>
      </c>
      <c r="E11" s="19" t="s">
        <v>10</v>
      </c>
      <c r="F11" s="19" t="s">
        <v>22</v>
      </c>
      <c r="G11" s="19"/>
      <c r="H11" s="19"/>
      <c r="I11" s="19"/>
      <c r="J11" s="19"/>
      <c r="K11" s="20"/>
    </row>
    <row r="12" spans="1:14" ht="23" x14ac:dyDescent="0.25">
      <c r="A12" s="17" t="s">
        <v>186</v>
      </c>
      <c r="B12" s="17">
        <f t="shared" si="0"/>
        <v>11</v>
      </c>
      <c r="C12" s="30" t="s">
        <v>117</v>
      </c>
      <c r="D12" s="18" t="s">
        <v>5</v>
      </c>
      <c r="E12" s="19" t="s">
        <v>10</v>
      </c>
      <c r="F12" s="19" t="s">
        <v>22</v>
      </c>
      <c r="G12" s="19"/>
      <c r="H12" s="19"/>
      <c r="I12" s="19"/>
      <c r="J12" s="19"/>
      <c r="K12" s="20"/>
    </row>
    <row r="13" spans="1:14" ht="23" x14ac:dyDescent="0.25">
      <c r="A13" s="17" t="s">
        <v>186</v>
      </c>
      <c r="B13" s="17">
        <f t="shared" si="0"/>
        <v>12</v>
      </c>
      <c r="C13" s="30" t="s">
        <v>118</v>
      </c>
      <c r="D13" s="18" t="s">
        <v>5</v>
      </c>
      <c r="E13" s="19" t="s">
        <v>10</v>
      </c>
      <c r="F13" s="19" t="s">
        <v>22</v>
      </c>
      <c r="G13" s="19"/>
      <c r="H13" s="19"/>
      <c r="I13" s="19"/>
      <c r="J13" s="19"/>
      <c r="K13" s="20"/>
    </row>
    <row r="14" spans="1:14" ht="23" x14ac:dyDescent="0.25">
      <c r="A14" s="17" t="s">
        <v>186</v>
      </c>
      <c r="B14" s="17">
        <f t="shared" si="0"/>
        <v>13</v>
      </c>
      <c r="C14" s="30" t="s">
        <v>119</v>
      </c>
      <c r="D14" s="18" t="s">
        <v>5</v>
      </c>
      <c r="E14" s="19" t="s">
        <v>10</v>
      </c>
      <c r="F14" s="19" t="s">
        <v>22</v>
      </c>
      <c r="G14" s="19"/>
      <c r="H14" s="19"/>
      <c r="I14" s="19"/>
      <c r="J14" s="19"/>
      <c r="K14" s="20"/>
    </row>
    <row r="15" spans="1:14" ht="23" x14ac:dyDescent="0.25">
      <c r="A15" s="17" t="s">
        <v>186</v>
      </c>
      <c r="B15" s="17">
        <f t="shared" si="0"/>
        <v>14</v>
      </c>
      <c r="C15" s="30" t="s">
        <v>120</v>
      </c>
      <c r="D15" s="18" t="s">
        <v>5</v>
      </c>
      <c r="E15" s="19" t="s">
        <v>10</v>
      </c>
      <c r="F15" s="19" t="s">
        <v>22</v>
      </c>
      <c r="G15" s="19"/>
      <c r="H15" s="19"/>
      <c r="I15" s="19"/>
      <c r="J15" s="19"/>
      <c r="K15" s="20"/>
    </row>
    <row r="16" spans="1:14" ht="23" x14ac:dyDescent="0.25">
      <c r="A16" s="17" t="s">
        <v>186</v>
      </c>
      <c r="B16" s="17">
        <f t="shared" si="0"/>
        <v>15</v>
      </c>
      <c r="C16" s="30" t="s">
        <v>121</v>
      </c>
      <c r="D16" s="18" t="s">
        <v>5</v>
      </c>
      <c r="E16" s="19" t="s">
        <v>10</v>
      </c>
      <c r="F16" s="19" t="s">
        <v>22</v>
      </c>
      <c r="G16" s="19"/>
      <c r="H16" s="19"/>
      <c r="I16" s="19"/>
      <c r="J16" s="19"/>
      <c r="K16" s="20"/>
    </row>
    <row r="17" spans="1:11" ht="23" x14ac:dyDescent="0.25">
      <c r="A17" s="17" t="s">
        <v>186</v>
      </c>
      <c r="B17" s="17">
        <f t="shared" si="0"/>
        <v>16</v>
      </c>
      <c r="C17" s="30" t="s">
        <v>122</v>
      </c>
      <c r="D17" s="18" t="s">
        <v>5</v>
      </c>
      <c r="E17" s="19" t="s">
        <v>10</v>
      </c>
      <c r="F17" s="19" t="s">
        <v>22</v>
      </c>
      <c r="G17" s="19"/>
      <c r="H17" s="19"/>
      <c r="I17" s="19"/>
      <c r="J17" s="19"/>
      <c r="K17" s="20"/>
    </row>
    <row r="18" spans="1:11" ht="23" x14ac:dyDescent="0.25">
      <c r="A18" s="17" t="s">
        <v>186</v>
      </c>
      <c r="B18" s="17">
        <f t="shared" si="0"/>
        <v>17</v>
      </c>
      <c r="C18" s="31" t="s">
        <v>123</v>
      </c>
      <c r="D18" s="18" t="s">
        <v>5</v>
      </c>
      <c r="E18" s="19" t="s">
        <v>10</v>
      </c>
      <c r="F18" s="19" t="s">
        <v>22</v>
      </c>
      <c r="G18" s="19"/>
      <c r="H18" s="19"/>
      <c r="I18" s="19"/>
      <c r="J18" s="19"/>
      <c r="K18" s="20"/>
    </row>
    <row r="19" spans="1:11" s="52" customFormat="1" x14ac:dyDescent="0.25">
      <c r="A19" s="17" t="s">
        <v>186</v>
      </c>
      <c r="B19" s="17">
        <f t="shared" si="0"/>
        <v>18</v>
      </c>
      <c r="C19" s="43" t="s">
        <v>124</v>
      </c>
      <c r="D19" s="51" t="s">
        <v>5</v>
      </c>
      <c r="E19" s="17" t="s">
        <v>10</v>
      </c>
      <c r="F19" s="17" t="s">
        <v>22</v>
      </c>
      <c r="G19" s="17"/>
      <c r="H19" s="17"/>
      <c r="I19" s="17"/>
      <c r="J19" s="17"/>
      <c r="K19" s="50" t="s">
        <v>212</v>
      </c>
    </row>
    <row r="20" spans="1:11" ht="23" x14ac:dyDescent="0.25">
      <c r="A20" s="17" t="s">
        <v>186</v>
      </c>
      <c r="B20" s="17">
        <f t="shared" si="0"/>
        <v>19</v>
      </c>
      <c r="C20" s="31" t="s">
        <v>125</v>
      </c>
      <c r="D20" s="18" t="s">
        <v>5</v>
      </c>
      <c r="E20" s="19" t="s">
        <v>10</v>
      </c>
      <c r="F20" s="19" t="s">
        <v>22</v>
      </c>
      <c r="G20" s="19"/>
      <c r="H20" s="19"/>
      <c r="I20" s="19"/>
      <c r="J20" s="19"/>
      <c r="K20" s="20"/>
    </row>
    <row r="21" spans="1:11" ht="23" x14ac:dyDescent="0.25">
      <c r="A21" s="17" t="s">
        <v>186</v>
      </c>
      <c r="B21" s="17">
        <f t="shared" si="0"/>
        <v>20</v>
      </c>
      <c r="C21" s="31" t="s">
        <v>126</v>
      </c>
      <c r="D21" s="18" t="s">
        <v>5</v>
      </c>
      <c r="E21" s="19" t="s">
        <v>10</v>
      </c>
      <c r="F21" s="19" t="s">
        <v>22</v>
      </c>
      <c r="G21" s="19"/>
      <c r="H21" s="19"/>
      <c r="I21" s="19"/>
      <c r="J21" s="19"/>
      <c r="K21" s="20"/>
    </row>
    <row r="22" spans="1:11" ht="23" x14ac:dyDescent="0.25">
      <c r="A22" s="17" t="s">
        <v>186</v>
      </c>
      <c r="B22" s="17">
        <f t="shared" si="0"/>
        <v>21</v>
      </c>
      <c r="C22" s="31" t="s">
        <v>127</v>
      </c>
      <c r="D22" s="18" t="s">
        <v>5</v>
      </c>
      <c r="E22" s="19" t="s">
        <v>10</v>
      </c>
      <c r="F22" s="19" t="s">
        <v>22</v>
      </c>
      <c r="G22" s="19"/>
      <c r="H22" s="19"/>
      <c r="I22" s="19"/>
      <c r="J22" s="19"/>
      <c r="K22" s="20"/>
    </row>
    <row r="23" spans="1:11" ht="23" x14ac:dyDescent="0.25">
      <c r="A23" s="17" t="s">
        <v>186</v>
      </c>
      <c r="B23" s="17">
        <f t="shared" si="0"/>
        <v>22</v>
      </c>
      <c r="C23" s="31" t="s">
        <v>128</v>
      </c>
      <c r="D23" s="18" t="s">
        <v>5</v>
      </c>
      <c r="E23" s="19" t="s">
        <v>10</v>
      </c>
      <c r="F23" s="19" t="s">
        <v>22</v>
      </c>
      <c r="G23" s="19"/>
      <c r="H23" s="19"/>
      <c r="I23" s="19"/>
      <c r="J23" s="19"/>
      <c r="K23" s="20"/>
    </row>
    <row r="24" spans="1:11" ht="23" x14ac:dyDescent="0.25">
      <c r="A24" s="17" t="s">
        <v>186</v>
      </c>
      <c r="B24" s="17">
        <f t="shared" si="0"/>
        <v>23</v>
      </c>
      <c r="C24" s="31" t="s">
        <v>129</v>
      </c>
      <c r="D24" s="18" t="s">
        <v>5</v>
      </c>
      <c r="E24" s="19" t="s">
        <v>10</v>
      </c>
      <c r="F24" s="19" t="s">
        <v>22</v>
      </c>
      <c r="G24" s="19"/>
      <c r="H24" s="19"/>
      <c r="I24" s="19"/>
      <c r="J24" s="19"/>
      <c r="K24" s="20"/>
    </row>
    <row r="25" spans="1:11" x14ac:dyDescent="0.25">
      <c r="A25" s="17" t="s">
        <v>186</v>
      </c>
      <c r="B25" s="17">
        <f t="shared" si="0"/>
        <v>24</v>
      </c>
      <c r="C25" s="31" t="s">
        <v>130</v>
      </c>
      <c r="D25" s="18" t="s">
        <v>5</v>
      </c>
      <c r="E25" s="19" t="s">
        <v>10</v>
      </c>
      <c r="F25" s="19" t="s">
        <v>22</v>
      </c>
      <c r="G25" s="19"/>
      <c r="H25" s="19"/>
      <c r="I25" s="19"/>
      <c r="J25" s="19"/>
      <c r="K25" s="20"/>
    </row>
    <row r="26" spans="1:11" ht="23" x14ac:dyDescent="0.25">
      <c r="A26" s="17" t="s">
        <v>186</v>
      </c>
      <c r="B26" s="17">
        <f t="shared" si="0"/>
        <v>25</v>
      </c>
      <c r="C26" s="31" t="s">
        <v>131</v>
      </c>
      <c r="D26" s="18" t="s">
        <v>5</v>
      </c>
      <c r="E26" s="19" t="s">
        <v>10</v>
      </c>
      <c r="F26" s="19" t="s">
        <v>22</v>
      </c>
      <c r="G26" s="19"/>
      <c r="H26" s="19"/>
      <c r="I26" s="19"/>
      <c r="J26" s="19"/>
      <c r="K26" s="20"/>
    </row>
    <row r="27" spans="1:11" ht="23" x14ac:dyDescent="0.25">
      <c r="A27" s="17" t="s">
        <v>186</v>
      </c>
      <c r="B27" s="17">
        <f t="shared" si="0"/>
        <v>26</v>
      </c>
      <c r="C27" s="31" t="s">
        <v>132</v>
      </c>
      <c r="D27" s="18" t="s">
        <v>5</v>
      </c>
      <c r="E27" s="19" t="s">
        <v>10</v>
      </c>
      <c r="F27" s="19" t="s">
        <v>22</v>
      </c>
      <c r="G27" s="19"/>
      <c r="H27" s="19"/>
      <c r="I27" s="19"/>
      <c r="J27" s="19"/>
      <c r="K27" s="20"/>
    </row>
    <row r="28" spans="1:11" ht="46" x14ac:dyDescent="0.25">
      <c r="A28" s="17" t="s">
        <v>186</v>
      </c>
      <c r="B28" s="17">
        <f t="shared" si="0"/>
        <v>27</v>
      </c>
      <c r="C28" s="31" t="s">
        <v>133</v>
      </c>
      <c r="D28" s="18" t="s">
        <v>5</v>
      </c>
      <c r="E28" s="19" t="s">
        <v>10</v>
      </c>
      <c r="F28" s="19" t="s">
        <v>22</v>
      </c>
      <c r="G28" s="19"/>
      <c r="H28" s="19"/>
      <c r="I28" s="19"/>
      <c r="J28" s="19"/>
      <c r="K28" s="20"/>
    </row>
    <row r="29" spans="1:11" ht="34.5" x14ac:dyDescent="0.25">
      <c r="A29" s="17" t="s">
        <v>186</v>
      </c>
      <c r="B29" s="17">
        <f t="shared" si="0"/>
        <v>28</v>
      </c>
      <c r="C29" s="31" t="s">
        <v>134</v>
      </c>
      <c r="D29" s="18" t="s">
        <v>5</v>
      </c>
      <c r="E29" s="19" t="s">
        <v>10</v>
      </c>
      <c r="F29" s="19" t="s">
        <v>22</v>
      </c>
      <c r="G29" s="19"/>
      <c r="H29" s="19"/>
      <c r="I29" s="19"/>
      <c r="J29" s="19"/>
      <c r="K29" s="20"/>
    </row>
    <row r="30" spans="1:11" ht="23" x14ac:dyDescent="0.25">
      <c r="A30" s="17" t="s">
        <v>186</v>
      </c>
      <c r="B30" s="17">
        <f t="shared" si="0"/>
        <v>29</v>
      </c>
      <c r="C30" s="31" t="s">
        <v>135</v>
      </c>
      <c r="D30" s="18" t="s">
        <v>5</v>
      </c>
      <c r="E30" s="19" t="s">
        <v>10</v>
      </c>
      <c r="F30" s="19" t="s">
        <v>22</v>
      </c>
      <c r="G30" s="19"/>
      <c r="H30" s="19"/>
      <c r="I30" s="19"/>
      <c r="J30" s="19"/>
      <c r="K30" s="20"/>
    </row>
    <row r="31" spans="1:11" ht="34.5" x14ac:dyDescent="0.25">
      <c r="A31" s="17" t="s">
        <v>186</v>
      </c>
      <c r="B31" s="17">
        <f t="shared" si="0"/>
        <v>30</v>
      </c>
      <c r="C31" s="31" t="s">
        <v>136</v>
      </c>
      <c r="D31" s="18" t="s">
        <v>5</v>
      </c>
      <c r="E31" s="19" t="s">
        <v>10</v>
      </c>
      <c r="F31" s="19" t="s">
        <v>22</v>
      </c>
      <c r="G31" s="19"/>
      <c r="H31" s="19"/>
      <c r="I31" s="19"/>
      <c r="J31" s="19"/>
      <c r="K31" s="20"/>
    </row>
    <row r="32" spans="1:11" ht="23" x14ac:dyDescent="0.25">
      <c r="A32" s="17" t="s">
        <v>186</v>
      </c>
      <c r="B32" s="17">
        <f t="shared" si="0"/>
        <v>31</v>
      </c>
      <c r="C32" s="31" t="s">
        <v>137</v>
      </c>
      <c r="D32" s="18" t="s">
        <v>5</v>
      </c>
      <c r="E32" s="19" t="s">
        <v>10</v>
      </c>
      <c r="F32" s="19" t="s">
        <v>22</v>
      </c>
      <c r="G32" s="19"/>
      <c r="H32" s="19"/>
      <c r="I32" s="19"/>
      <c r="J32" s="19"/>
      <c r="K32" s="20"/>
    </row>
    <row r="33" spans="1:11" ht="34.5" x14ac:dyDescent="0.25">
      <c r="A33" s="17" t="s">
        <v>186</v>
      </c>
      <c r="B33" s="17">
        <f t="shared" si="0"/>
        <v>32</v>
      </c>
      <c r="C33" s="31" t="s">
        <v>138</v>
      </c>
      <c r="D33" s="18" t="s">
        <v>5</v>
      </c>
      <c r="E33" s="19" t="s">
        <v>10</v>
      </c>
      <c r="F33" s="19" t="s">
        <v>22</v>
      </c>
      <c r="G33" s="19"/>
      <c r="H33" s="19"/>
      <c r="I33" s="19"/>
      <c r="J33" s="19"/>
      <c r="K33" s="20"/>
    </row>
    <row r="34" spans="1:11" x14ac:dyDescent="0.25">
      <c r="A34" s="17" t="s">
        <v>186</v>
      </c>
      <c r="B34" s="17">
        <f t="shared" si="0"/>
        <v>33</v>
      </c>
      <c r="C34" s="31" t="s">
        <v>139</v>
      </c>
      <c r="D34" s="18" t="s">
        <v>5</v>
      </c>
      <c r="E34" s="19" t="s">
        <v>10</v>
      </c>
      <c r="F34" s="19" t="s">
        <v>22</v>
      </c>
      <c r="G34" s="19"/>
      <c r="H34" s="19"/>
      <c r="I34" s="19"/>
      <c r="J34" s="19"/>
      <c r="K34" s="20"/>
    </row>
    <row r="35" spans="1:11" ht="23" x14ac:dyDescent="0.25">
      <c r="A35" s="17" t="s">
        <v>186</v>
      </c>
      <c r="B35" s="17">
        <f t="shared" si="0"/>
        <v>34</v>
      </c>
      <c r="C35" s="31" t="s">
        <v>140</v>
      </c>
      <c r="D35" s="18" t="s">
        <v>5</v>
      </c>
      <c r="E35" s="19" t="s">
        <v>10</v>
      </c>
      <c r="F35" s="19" t="s">
        <v>22</v>
      </c>
      <c r="G35" s="19"/>
      <c r="H35" s="19"/>
      <c r="I35" s="19"/>
      <c r="J35" s="19"/>
      <c r="K35" s="20"/>
    </row>
    <row r="36" spans="1:11" ht="23" x14ac:dyDescent="0.25">
      <c r="A36" s="17" t="s">
        <v>186</v>
      </c>
      <c r="B36" s="17">
        <f t="shared" si="0"/>
        <v>35</v>
      </c>
      <c r="C36" s="31" t="s">
        <v>141</v>
      </c>
      <c r="D36" s="18" t="s">
        <v>5</v>
      </c>
      <c r="E36" s="19" t="s">
        <v>10</v>
      </c>
      <c r="F36" s="19" t="s">
        <v>22</v>
      </c>
      <c r="G36" s="19"/>
      <c r="H36" s="19"/>
      <c r="I36" s="19"/>
      <c r="J36" s="19"/>
      <c r="K36" s="20"/>
    </row>
    <row r="37" spans="1:11" ht="69" x14ac:dyDescent="0.25">
      <c r="A37" s="17" t="s">
        <v>186</v>
      </c>
      <c r="B37" s="17">
        <f t="shared" si="0"/>
        <v>36</v>
      </c>
      <c r="C37" s="31" t="s">
        <v>142</v>
      </c>
      <c r="D37" s="18" t="s">
        <v>5</v>
      </c>
      <c r="E37" s="19" t="s">
        <v>10</v>
      </c>
      <c r="F37" s="19" t="s">
        <v>22</v>
      </c>
      <c r="G37" s="19"/>
      <c r="H37" s="19"/>
      <c r="I37" s="19"/>
      <c r="J37" s="19"/>
      <c r="K37" s="20"/>
    </row>
    <row r="38" spans="1:11" ht="23" x14ac:dyDescent="0.25">
      <c r="A38" s="17" t="s">
        <v>186</v>
      </c>
      <c r="B38" s="17">
        <f t="shared" si="0"/>
        <v>37</v>
      </c>
      <c r="C38" s="30" t="s">
        <v>143</v>
      </c>
      <c r="D38" s="18" t="s">
        <v>5</v>
      </c>
      <c r="E38" s="19" t="s">
        <v>10</v>
      </c>
      <c r="F38" s="19" t="s">
        <v>22</v>
      </c>
      <c r="G38" s="19"/>
      <c r="H38" s="19"/>
      <c r="I38" s="19"/>
      <c r="J38" s="19"/>
      <c r="K38" s="20"/>
    </row>
    <row r="39" spans="1:11" x14ac:dyDescent="0.25">
      <c r="A39" s="21"/>
      <c r="B39" s="21"/>
      <c r="C39" s="22"/>
      <c r="D39" s="22"/>
      <c r="E39" s="23"/>
      <c r="F39" s="23"/>
      <c r="G39" s="23"/>
      <c r="H39" s="23"/>
      <c r="I39" s="23"/>
      <c r="J39" s="23"/>
      <c r="K39" s="24"/>
    </row>
    <row r="40" spans="1:11" x14ac:dyDescent="0.25">
      <c r="A40" s="75" t="s">
        <v>13</v>
      </c>
      <c r="B40" s="75"/>
      <c r="C40" s="75"/>
      <c r="D40" s="75"/>
      <c r="E40" s="75"/>
      <c r="F40" s="75"/>
      <c r="G40" s="75"/>
      <c r="H40" s="75"/>
      <c r="I40" s="75"/>
      <c r="J40" s="75"/>
      <c r="K40" s="75"/>
    </row>
    <row r="41" spans="1:11" x14ac:dyDescent="0.25">
      <c r="A41" s="25"/>
      <c r="B41" s="26"/>
      <c r="C41" s="27" t="s">
        <v>14</v>
      </c>
      <c r="D41" s="27"/>
      <c r="E41" s="27"/>
      <c r="F41" s="27"/>
      <c r="G41" s="27">
        <f>COUNTIF(G2:G38,"Y")</f>
        <v>0</v>
      </c>
      <c r="H41" s="27">
        <f>COUNTIF(H2:H38,"Y")</f>
        <v>0</v>
      </c>
      <c r="I41" s="27">
        <f>COUNTIF(I2:I38,"Y")</f>
        <v>0</v>
      </c>
      <c r="J41" s="27">
        <f>COUNTIF(J2:J38,"Y")</f>
        <v>0</v>
      </c>
      <c r="K41" s="26"/>
    </row>
    <row r="42" spans="1:11" x14ac:dyDescent="0.25">
      <c r="A42" s="28"/>
      <c r="B42" s="26"/>
      <c r="C42" s="27" t="s">
        <v>15</v>
      </c>
      <c r="D42" s="27"/>
      <c r="E42" s="27"/>
      <c r="F42" s="27"/>
      <c r="G42" s="27">
        <f>COUNTIF(G2:G38,"N")</f>
        <v>0</v>
      </c>
      <c r="H42" s="27">
        <f>COUNTIF(H2:H38,"N")</f>
        <v>0</v>
      </c>
      <c r="I42" s="27">
        <f>COUNTIF(I2:I38,"N")</f>
        <v>0</v>
      </c>
      <c r="J42" s="27">
        <f>COUNTIF(J2:J38,"N")</f>
        <v>0</v>
      </c>
      <c r="K42" s="26"/>
    </row>
    <row r="43" spans="1:11" x14ac:dyDescent="0.25">
      <c r="A43" s="28"/>
      <c r="B43" s="26"/>
      <c r="C43" s="27" t="s">
        <v>29</v>
      </c>
      <c r="D43" s="27"/>
      <c r="E43" s="27"/>
      <c r="F43" s="27"/>
      <c r="G43" s="27">
        <f>COUNTIF(G2:G38, "C")</f>
        <v>0</v>
      </c>
      <c r="H43" s="27"/>
      <c r="I43" s="27"/>
      <c r="J43" s="27"/>
      <c r="K43" s="26"/>
    </row>
    <row r="44" spans="1:11" x14ac:dyDescent="0.25">
      <c r="A44" s="28"/>
      <c r="B44" s="26"/>
      <c r="C44" s="27" t="s">
        <v>30</v>
      </c>
      <c r="D44" s="27"/>
      <c r="E44" s="27"/>
      <c r="F44" s="27"/>
      <c r="G44" s="27">
        <f>COUNTIF(G2:G38, "S")</f>
        <v>0</v>
      </c>
      <c r="H44" s="27"/>
      <c r="I44" s="27"/>
      <c r="J44" s="27"/>
      <c r="K44" s="26"/>
    </row>
    <row r="45" spans="1:11" x14ac:dyDescent="0.25">
      <c r="A45" s="28"/>
      <c r="B45" s="26"/>
      <c r="C45" s="27" t="s">
        <v>1</v>
      </c>
      <c r="D45" s="27"/>
      <c r="E45" s="27"/>
      <c r="F45" s="27"/>
      <c r="G45" s="27">
        <f>COUNTIF(G2:G38, "B")</f>
        <v>0</v>
      </c>
      <c r="H45" s="27"/>
      <c r="I45" s="27"/>
      <c r="J45" s="27"/>
      <c r="K45" s="26"/>
    </row>
    <row r="46" spans="1:11" x14ac:dyDescent="0.25">
      <c r="A46" s="28"/>
      <c r="B46" s="26"/>
      <c r="C46" s="27" t="s">
        <v>241</v>
      </c>
      <c r="D46" s="27"/>
      <c r="E46" s="27">
        <f>COUNTIF(E2:E38,"M")</f>
        <v>37</v>
      </c>
      <c r="F46" s="27"/>
      <c r="G46" s="27"/>
      <c r="H46" s="27"/>
      <c r="I46" s="27"/>
      <c r="J46" s="27"/>
      <c r="K46" s="26"/>
    </row>
    <row r="47" spans="1:11" x14ac:dyDescent="0.25">
      <c r="A47" s="28"/>
      <c r="B47" s="26"/>
      <c r="C47" s="27" t="s">
        <v>12</v>
      </c>
      <c r="D47" s="27"/>
      <c r="E47" s="27">
        <f>COUNTIF(E2:E38, "O")</f>
        <v>0</v>
      </c>
      <c r="F47" s="27"/>
      <c r="G47" s="27"/>
      <c r="H47" s="27"/>
      <c r="I47" s="27"/>
      <c r="J47" s="27"/>
      <c r="K47" s="26"/>
    </row>
    <row r="48" spans="1:11" x14ac:dyDescent="0.25">
      <c r="A48" s="28"/>
      <c r="B48" s="26"/>
      <c r="C48" s="27" t="s">
        <v>11</v>
      </c>
      <c r="D48" s="27"/>
      <c r="E48" s="27">
        <f>E46+E47</f>
        <v>37</v>
      </c>
      <c r="F48" s="27"/>
      <c r="G48" s="27"/>
      <c r="H48" s="27"/>
      <c r="I48" s="27"/>
      <c r="J48" s="27"/>
      <c r="K48" s="26"/>
    </row>
  </sheetData>
  <mergeCells count="2">
    <mergeCell ref="A1:B1"/>
    <mergeCell ref="A40:K40"/>
  </mergeCells>
  <conditionalFormatting sqref="K2:K39">
    <cfRule type="expression" dxfId="5" priority="1">
      <formula>IF($G2="N",TRUE,IF($H2="Y",TRUE,IF($I2="Y",TRUE,(IF($J2="Y",TRUE,FALSE)))))</formula>
    </cfRule>
  </conditionalFormatting>
  <dataValidations count="5">
    <dataValidation type="list" allowBlank="1" showInputMessage="1" showErrorMessage="1" sqref="G39:J39" xr:uid="{00000000-0002-0000-0500-000000000000}">
      <formula1>"Y,N"</formula1>
    </dataValidation>
    <dataValidation type="list" allowBlank="1" showInputMessage="1" showErrorMessage="1" sqref="F39 E2:E39" xr:uid="{00000000-0002-0000-0500-000001000000}">
      <formula1>"M,O"</formula1>
    </dataValidation>
    <dataValidation type="list" allowBlank="1" showInputMessage="1" showErrorMessage="1" sqref="F2:F38" xr:uid="{00000000-0002-0000-0500-000002000000}">
      <formula1>"O,H,B"</formula1>
    </dataValidation>
    <dataValidation type="list" allowBlank="1" showInputMessage="1" showErrorMessage="1" sqref="H2:J38" xr:uid="{00000000-0002-0000-0500-000003000000}">
      <formula1>"Y,N,y,n"</formula1>
    </dataValidation>
    <dataValidation type="list" allowBlank="1" showInputMessage="1" showErrorMessage="1" sqref="G2:G38" xr:uid="{00000000-0002-0000-0500-000004000000}">
      <formula1>"C,c,S,s,B,b,N,n"</formula1>
    </dataValidation>
  </dataValidations>
  <pageMargins left="0.7" right="0.7" top="0.75" bottom="0.75" header="0.3" footer="0.3"/>
  <pageSetup scale="63" orientation="landscape" horizontalDpi="1200" verticalDpi="1200" r:id="rId1"/>
  <rowBreaks count="1" manualBreakCount="1">
    <brk id="1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9"/>
  <sheetViews>
    <sheetView view="pageBreakPreview" zoomScale="60" zoomScaleNormal="100" workbookViewId="0">
      <pane ySplit="1" topLeftCell="A2" activePane="bottomLeft" state="frozen"/>
      <selection pane="bottomLeft" activeCell="C1" sqref="C1"/>
    </sheetView>
  </sheetViews>
  <sheetFormatPr defaultColWidth="9.1796875" defaultRowHeight="11.5" x14ac:dyDescent="0.25"/>
  <cols>
    <col min="1" max="1" width="3.7265625" style="29" customWidth="1"/>
    <col min="2" max="2" width="5.81640625"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5" ht="199.5" x14ac:dyDescent="0.25">
      <c r="A1" s="74" t="s">
        <v>0</v>
      </c>
      <c r="B1" s="74"/>
      <c r="C1" s="36" t="s">
        <v>9</v>
      </c>
      <c r="D1" s="14" t="s">
        <v>26</v>
      </c>
      <c r="E1" s="15" t="s">
        <v>238</v>
      </c>
      <c r="F1" s="15" t="s">
        <v>21</v>
      </c>
      <c r="G1" s="15" t="s">
        <v>27</v>
      </c>
      <c r="H1" s="15" t="s">
        <v>23</v>
      </c>
      <c r="I1" s="15" t="s">
        <v>24</v>
      </c>
      <c r="J1" s="15" t="s">
        <v>25</v>
      </c>
      <c r="K1" s="37" t="s">
        <v>28</v>
      </c>
    </row>
    <row r="2" spans="1:15" s="52" customFormat="1" ht="23" x14ac:dyDescent="0.25">
      <c r="A2" s="17" t="s">
        <v>183</v>
      </c>
      <c r="B2" s="17">
        <v>1</v>
      </c>
      <c r="C2" s="43" t="s">
        <v>205</v>
      </c>
      <c r="D2" s="51" t="s">
        <v>5</v>
      </c>
      <c r="E2" s="17" t="s">
        <v>10</v>
      </c>
      <c r="F2" s="17" t="s">
        <v>22</v>
      </c>
      <c r="G2" s="17"/>
      <c r="H2" s="17"/>
      <c r="I2" s="17"/>
      <c r="J2" s="17"/>
      <c r="K2" s="50"/>
    </row>
    <row r="3" spans="1:15" ht="23" x14ac:dyDescent="0.25">
      <c r="A3" s="17" t="s">
        <v>183</v>
      </c>
      <c r="B3" s="17">
        <f>B2+1</f>
        <v>2</v>
      </c>
      <c r="C3" s="31" t="s">
        <v>144</v>
      </c>
      <c r="D3" s="18" t="s">
        <v>5</v>
      </c>
      <c r="E3" s="19" t="s">
        <v>10</v>
      </c>
      <c r="F3" s="19" t="s">
        <v>22</v>
      </c>
      <c r="G3" s="19"/>
      <c r="H3" s="19"/>
      <c r="I3" s="19"/>
      <c r="J3" s="19"/>
      <c r="K3" s="20"/>
    </row>
    <row r="4" spans="1:15" ht="23" x14ac:dyDescent="0.25">
      <c r="A4" s="17" t="s">
        <v>183</v>
      </c>
      <c r="B4" s="17">
        <f t="shared" ref="B4:B19" si="0">B3+1</f>
        <v>3</v>
      </c>
      <c r="C4" s="31" t="s">
        <v>145</v>
      </c>
      <c r="D4" s="18" t="s">
        <v>5</v>
      </c>
      <c r="E4" s="19" t="s">
        <v>10</v>
      </c>
      <c r="F4" s="19" t="s">
        <v>22</v>
      </c>
      <c r="G4" s="19"/>
      <c r="H4" s="19"/>
      <c r="I4" s="19"/>
      <c r="J4" s="19"/>
      <c r="K4" s="20"/>
    </row>
    <row r="5" spans="1:15" s="52" customFormat="1" ht="23" x14ac:dyDescent="0.25">
      <c r="A5" s="17" t="s">
        <v>183</v>
      </c>
      <c r="B5" s="17">
        <f t="shared" si="0"/>
        <v>4</v>
      </c>
      <c r="C5" s="43" t="s">
        <v>146</v>
      </c>
      <c r="D5" s="51" t="s">
        <v>5</v>
      </c>
      <c r="E5" s="17" t="s">
        <v>10</v>
      </c>
      <c r="F5" s="17" t="s">
        <v>22</v>
      </c>
      <c r="G5" s="17"/>
      <c r="H5" s="17"/>
      <c r="I5" s="17"/>
      <c r="J5" s="17"/>
      <c r="K5" s="50" t="s">
        <v>212</v>
      </c>
    </row>
    <row r="6" spans="1:15" ht="46" x14ac:dyDescent="0.25">
      <c r="A6" s="17" t="s">
        <v>183</v>
      </c>
      <c r="B6" s="17">
        <f t="shared" si="0"/>
        <v>5</v>
      </c>
      <c r="C6" s="31" t="s">
        <v>147</v>
      </c>
      <c r="D6" s="18" t="s">
        <v>5</v>
      </c>
      <c r="E6" s="19" t="s">
        <v>10</v>
      </c>
      <c r="F6" s="19" t="s">
        <v>22</v>
      </c>
      <c r="G6" s="19"/>
      <c r="H6" s="19"/>
      <c r="I6" s="19"/>
      <c r="J6" s="19"/>
      <c r="K6" s="20"/>
    </row>
    <row r="7" spans="1:15" x14ac:dyDescent="0.25">
      <c r="A7" s="17" t="s">
        <v>183</v>
      </c>
      <c r="B7" s="17">
        <f t="shared" si="0"/>
        <v>6</v>
      </c>
      <c r="C7" s="31" t="s">
        <v>148</v>
      </c>
      <c r="D7" s="18" t="s">
        <v>5</v>
      </c>
      <c r="E7" s="19" t="s">
        <v>10</v>
      </c>
      <c r="F7" s="19" t="s">
        <v>22</v>
      </c>
      <c r="G7" s="19"/>
      <c r="H7" s="19"/>
      <c r="I7" s="19"/>
      <c r="J7" s="19"/>
      <c r="K7" s="20"/>
    </row>
    <row r="8" spans="1:15" ht="23" x14ac:dyDescent="0.25">
      <c r="A8" s="17" t="s">
        <v>183</v>
      </c>
      <c r="B8" s="17">
        <f>B7+1</f>
        <v>7</v>
      </c>
      <c r="C8" s="31" t="s">
        <v>149</v>
      </c>
      <c r="D8" s="18" t="s">
        <v>5</v>
      </c>
      <c r="E8" s="19" t="s">
        <v>10</v>
      </c>
      <c r="F8" s="19" t="s">
        <v>22</v>
      </c>
      <c r="G8" s="19"/>
      <c r="H8" s="19"/>
      <c r="I8" s="19"/>
      <c r="J8" s="19"/>
      <c r="K8" s="20"/>
    </row>
    <row r="9" spans="1:15" ht="23" x14ac:dyDescent="0.25">
      <c r="A9" s="17" t="s">
        <v>183</v>
      </c>
      <c r="B9" s="17">
        <f t="shared" si="0"/>
        <v>8</v>
      </c>
      <c r="C9" s="31" t="s">
        <v>150</v>
      </c>
      <c r="D9" s="18" t="s">
        <v>5</v>
      </c>
      <c r="E9" s="19" t="s">
        <v>10</v>
      </c>
      <c r="F9" s="19" t="s">
        <v>22</v>
      </c>
      <c r="G9" s="19"/>
      <c r="H9" s="19"/>
      <c r="I9" s="19"/>
      <c r="J9" s="19"/>
      <c r="K9" s="20"/>
    </row>
    <row r="10" spans="1:15" ht="34.5" x14ac:dyDescent="0.25">
      <c r="A10" s="17" t="s">
        <v>183</v>
      </c>
      <c r="B10" s="17">
        <f t="shared" si="0"/>
        <v>9</v>
      </c>
      <c r="C10" s="31" t="s">
        <v>151</v>
      </c>
      <c r="D10" s="18" t="s">
        <v>5</v>
      </c>
      <c r="E10" s="19" t="s">
        <v>10</v>
      </c>
      <c r="F10" s="19" t="s">
        <v>22</v>
      </c>
      <c r="G10" s="19"/>
      <c r="H10" s="19"/>
      <c r="I10" s="19"/>
      <c r="J10" s="19"/>
      <c r="K10" s="20"/>
      <c r="O10" s="29"/>
    </row>
    <row r="11" spans="1:15" ht="23" x14ac:dyDescent="0.25">
      <c r="A11" s="17" t="s">
        <v>183</v>
      </c>
      <c r="B11" s="17">
        <f t="shared" si="0"/>
        <v>10</v>
      </c>
      <c r="C11" s="31" t="s">
        <v>152</v>
      </c>
      <c r="D11" s="18" t="s">
        <v>5</v>
      </c>
      <c r="E11" s="19" t="s">
        <v>10</v>
      </c>
      <c r="F11" s="19" t="s">
        <v>22</v>
      </c>
      <c r="G11" s="19"/>
      <c r="H11" s="19"/>
      <c r="I11" s="19"/>
      <c r="J11" s="19"/>
      <c r="K11" s="20"/>
    </row>
    <row r="12" spans="1:15" ht="23" x14ac:dyDescent="0.25">
      <c r="A12" s="17" t="s">
        <v>183</v>
      </c>
      <c r="B12" s="17">
        <f t="shared" si="0"/>
        <v>11</v>
      </c>
      <c r="C12" s="31" t="s">
        <v>153</v>
      </c>
      <c r="D12" s="18" t="s">
        <v>5</v>
      </c>
      <c r="E12" s="19" t="s">
        <v>10</v>
      </c>
      <c r="F12" s="19" t="s">
        <v>22</v>
      </c>
      <c r="G12" s="19"/>
      <c r="H12" s="19"/>
      <c r="I12" s="19"/>
      <c r="J12" s="19"/>
      <c r="K12" s="20"/>
    </row>
    <row r="13" spans="1:15" ht="23" x14ac:dyDescent="0.25">
      <c r="A13" s="17" t="s">
        <v>183</v>
      </c>
      <c r="B13" s="17">
        <f t="shared" si="0"/>
        <v>12</v>
      </c>
      <c r="C13" s="31" t="s">
        <v>154</v>
      </c>
      <c r="D13" s="18" t="s">
        <v>5</v>
      </c>
      <c r="E13" s="19" t="s">
        <v>10</v>
      </c>
      <c r="F13" s="19" t="s">
        <v>22</v>
      </c>
      <c r="G13" s="19"/>
      <c r="H13" s="19"/>
      <c r="I13" s="19"/>
      <c r="J13" s="19"/>
      <c r="K13" s="20"/>
    </row>
    <row r="14" spans="1:15" ht="23" x14ac:dyDescent="0.25">
      <c r="A14" s="17" t="s">
        <v>183</v>
      </c>
      <c r="B14" s="17">
        <f t="shared" si="0"/>
        <v>13</v>
      </c>
      <c r="C14" s="31" t="s">
        <v>155</v>
      </c>
      <c r="D14" s="18" t="s">
        <v>5</v>
      </c>
      <c r="E14" s="19" t="s">
        <v>10</v>
      </c>
      <c r="F14" s="19" t="s">
        <v>22</v>
      </c>
      <c r="G14" s="19"/>
      <c r="H14" s="19"/>
      <c r="I14" s="19"/>
      <c r="J14" s="19"/>
      <c r="K14" s="20"/>
    </row>
    <row r="15" spans="1:15" ht="23" x14ac:dyDescent="0.25">
      <c r="A15" s="17" t="s">
        <v>183</v>
      </c>
      <c r="B15" s="17">
        <f t="shared" si="0"/>
        <v>14</v>
      </c>
      <c r="C15" s="31" t="s">
        <v>156</v>
      </c>
      <c r="D15" s="18" t="s">
        <v>5</v>
      </c>
      <c r="E15" s="19" t="s">
        <v>10</v>
      </c>
      <c r="F15" s="19" t="s">
        <v>22</v>
      </c>
      <c r="G15" s="19"/>
      <c r="H15" s="19"/>
      <c r="I15" s="19"/>
      <c r="J15" s="19"/>
      <c r="K15" s="20"/>
    </row>
    <row r="16" spans="1:15" ht="126.5" x14ac:dyDescent="0.25">
      <c r="A16" s="46" t="s">
        <v>183</v>
      </c>
      <c r="B16" s="17">
        <f t="shared" si="0"/>
        <v>15</v>
      </c>
      <c r="C16" s="31" t="s">
        <v>157</v>
      </c>
      <c r="D16" s="45" t="s">
        <v>5</v>
      </c>
      <c r="E16" s="46" t="s">
        <v>10</v>
      </c>
      <c r="F16" s="46" t="s">
        <v>22</v>
      </c>
      <c r="G16" s="46"/>
      <c r="H16" s="46"/>
      <c r="I16" s="46"/>
      <c r="J16" s="46"/>
      <c r="K16" s="47"/>
    </row>
    <row r="17" spans="1:11" ht="34.5" x14ac:dyDescent="0.25">
      <c r="A17" s="46" t="s">
        <v>183</v>
      </c>
      <c r="B17" s="17">
        <f t="shared" si="0"/>
        <v>16</v>
      </c>
      <c r="C17" s="31" t="s">
        <v>158</v>
      </c>
      <c r="D17" s="45" t="s">
        <v>5</v>
      </c>
      <c r="E17" s="46" t="s">
        <v>10</v>
      </c>
      <c r="F17" s="46" t="s">
        <v>22</v>
      </c>
      <c r="G17" s="46"/>
      <c r="H17" s="46"/>
      <c r="I17" s="46"/>
      <c r="J17" s="46"/>
      <c r="K17" s="47"/>
    </row>
    <row r="18" spans="1:11" ht="23" x14ac:dyDescent="0.25">
      <c r="A18" s="46" t="s">
        <v>183</v>
      </c>
      <c r="B18" s="17">
        <f t="shared" si="0"/>
        <v>17</v>
      </c>
      <c r="C18" s="31" t="s">
        <v>159</v>
      </c>
      <c r="D18" s="45" t="s">
        <v>5</v>
      </c>
      <c r="E18" s="46" t="s">
        <v>10</v>
      </c>
      <c r="F18" s="46" t="s">
        <v>22</v>
      </c>
      <c r="G18" s="46"/>
      <c r="H18" s="46"/>
      <c r="I18" s="46"/>
      <c r="J18" s="46"/>
      <c r="K18" s="47"/>
    </row>
    <row r="19" spans="1:11" ht="23" x14ac:dyDescent="0.25">
      <c r="A19" s="46" t="s">
        <v>183</v>
      </c>
      <c r="B19" s="17">
        <f t="shared" si="0"/>
        <v>18</v>
      </c>
      <c r="C19" s="31" t="s">
        <v>160</v>
      </c>
      <c r="D19" s="45" t="s">
        <v>5</v>
      </c>
      <c r="E19" s="46" t="s">
        <v>10</v>
      </c>
      <c r="F19" s="46" t="s">
        <v>22</v>
      </c>
      <c r="G19" s="46"/>
      <c r="H19" s="46"/>
      <c r="I19" s="46"/>
      <c r="J19" s="46"/>
      <c r="K19" s="47"/>
    </row>
    <row r="20" spans="1:11" x14ac:dyDescent="0.25">
      <c r="A20" s="21"/>
      <c r="B20" s="21"/>
      <c r="C20" s="22"/>
      <c r="D20" s="22"/>
      <c r="E20" s="23"/>
      <c r="F20" s="23"/>
      <c r="G20" s="23"/>
      <c r="H20" s="23"/>
      <c r="I20" s="23"/>
      <c r="J20" s="23"/>
      <c r="K20" s="24"/>
    </row>
    <row r="21" spans="1:11" x14ac:dyDescent="0.25">
      <c r="A21" s="75" t="s">
        <v>13</v>
      </c>
      <c r="B21" s="75"/>
      <c r="C21" s="75"/>
      <c r="D21" s="75"/>
      <c r="E21" s="75"/>
      <c r="F21" s="75"/>
      <c r="G21" s="75"/>
      <c r="H21" s="75"/>
      <c r="I21" s="75"/>
      <c r="J21" s="75"/>
      <c r="K21" s="75"/>
    </row>
    <row r="22" spans="1:11" x14ac:dyDescent="0.25">
      <c r="A22" s="25"/>
      <c r="B22" s="26"/>
      <c r="C22" s="27" t="s">
        <v>14</v>
      </c>
      <c r="D22" s="27"/>
      <c r="E22" s="27"/>
      <c r="F22" s="27"/>
      <c r="G22" s="27">
        <f>COUNTIF(G2:G19,"Y")</f>
        <v>0</v>
      </c>
      <c r="H22" s="27">
        <f>COUNTIF(H2:H19,"Y")</f>
        <v>0</v>
      </c>
      <c r="I22" s="27">
        <f>COUNTIF(I2:I19,"Y")</f>
        <v>0</v>
      </c>
      <c r="J22" s="27">
        <f>COUNTIF(J2:J19,"Y")</f>
        <v>0</v>
      </c>
      <c r="K22" s="26"/>
    </row>
    <row r="23" spans="1:11" x14ac:dyDescent="0.25">
      <c r="A23" s="28"/>
      <c r="B23" s="26"/>
      <c r="C23" s="27" t="s">
        <v>15</v>
      </c>
      <c r="D23" s="27"/>
      <c r="E23" s="27"/>
      <c r="F23" s="27"/>
      <c r="G23" s="27">
        <f>COUNTIF(G2:G19,"N")</f>
        <v>0</v>
      </c>
      <c r="H23" s="27">
        <f>COUNTIF(H2:H19,"N")</f>
        <v>0</v>
      </c>
      <c r="I23" s="27">
        <f>COUNTIF(I2:I19,"N")</f>
        <v>0</v>
      </c>
      <c r="J23" s="27">
        <f>COUNTIF(J2:J19,"N")</f>
        <v>0</v>
      </c>
      <c r="K23" s="26"/>
    </row>
    <row r="24" spans="1:11" x14ac:dyDescent="0.25">
      <c r="A24" s="28"/>
      <c r="B24" s="26"/>
      <c r="C24" s="27" t="s">
        <v>29</v>
      </c>
      <c r="D24" s="27"/>
      <c r="E24" s="27"/>
      <c r="F24" s="27"/>
      <c r="G24" s="27">
        <f>COUNTIF(G2:G19, "C")</f>
        <v>0</v>
      </c>
      <c r="H24" s="27"/>
      <c r="I24" s="27"/>
      <c r="J24" s="27"/>
      <c r="K24" s="26"/>
    </row>
    <row r="25" spans="1:11" x14ac:dyDescent="0.25">
      <c r="A25" s="28"/>
      <c r="B25" s="26"/>
      <c r="C25" s="27" t="s">
        <v>30</v>
      </c>
      <c r="D25" s="27"/>
      <c r="E25" s="27"/>
      <c r="F25" s="27"/>
      <c r="G25" s="27">
        <f>COUNTIF(G2:G19, "S")</f>
        <v>0</v>
      </c>
      <c r="H25" s="27"/>
      <c r="I25" s="27"/>
      <c r="J25" s="27"/>
      <c r="K25" s="26"/>
    </row>
    <row r="26" spans="1:11" x14ac:dyDescent="0.25">
      <c r="A26" s="28"/>
      <c r="B26" s="26"/>
      <c r="C26" s="27" t="s">
        <v>1</v>
      </c>
      <c r="D26" s="27"/>
      <c r="E26" s="27"/>
      <c r="F26" s="27"/>
      <c r="G26" s="27">
        <f>COUNTIF(G2:G19, "B")</f>
        <v>0</v>
      </c>
      <c r="H26" s="27"/>
      <c r="I26" s="27"/>
      <c r="J26" s="27"/>
      <c r="K26" s="26"/>
    </row>
    <row r="27" spans="1:11" x14ac:dyDescent="0.25">
      <c r="A27" s="28"/>
      <c r="B27" s="26"/>
      <c r="C27" s="27" t="s">
        <v>241</v>
      </c>
      <c r="D27" s="27"/>
      <c r="E27" s="27">
        <f>COUNTIF(E2:E19,"M")</f>
        <v>18</v>
      </c>
      <c r="F27" s="27"/>
      <c r="G27" s="27"/>
      <c r="H27" s="27"/>
      <c r="I27" s="27"/>
      <c r="J27" s="27"/>
      <c r="K27" s="26"/>
    </row>
    <row r="28" spans="1:11" x14ac:dyDescent="0.25">
      <c r="A28" s="28"/>
      <c r="B28" s="26"/>
      <c r="C28" s="27" t="s">
        <v>12</v>
      </c>
      <c r="D28" s="27"/>
      <c r="E28" s="27">
        <f>COUNTIF(E2:E19, "O")</f>
        <v>0</v>
      </c>
      <c r="F28" s="27"/>
      <c r="G28" s="27"/>
      <c r="H28" s="27"/>
      <c r="I28" s="27"/>
      <c r="J28" s="27"/>
      <c r="K28" s="26"/>
    </row>
    <row r="29" spans="1:11" x14ac:dyDescent="0.25">
      <c r="A29" s="28"/>
      <c r="B29" s="26"/>
      <c r="C29" s="27" t="s">
        <v>11</v>
      </c>
      <c r="D29" s="27"/>
      <c r="E29" s="27">
        <f>E27+E28</f>
        <v>18</v>
      </c>
      <c r="F29" s="27"/>
      <c r="G29" s="27"/>
      <c r="H29" s="27"/>
      <c r="I29" s="27"/>
      <c r="J29" s="27"/>
      <c r="K29" s="26"/>
    </row>
  </sheetData>
  <mergeCells count="2">
    <mergeCell ref="A1:B1"/>
    <mergeCell ref="A21:K21"/>
  </mergeCells>
  <conditionalFormatting sqref="K2:K20">
    <cfRule type="expression" dxfId="4" priority="1">
      <formula>IF($G2="N",TRUE,IF($H2="Y",TRUE,IF($I2="Y",TRUE,(IF($J2="Y",TRUE,FALSE)))))</formula>
    </cfRule>
  </conditionalFormatting>
  <dataValidations count="5">
    <dataValidation type="list" allowBlank="1" showInputMessage="1" showErrorMessage="1" sqref="F20 E2:E20" xr:uid="{00000000-0002-0000-0600-000000000000}">
      <formula1>"M,O"</formula1>
    </dataValidation>
    <dataValidation type="list" allowBlank="1" showInputMessage="1" showErrorMessage="1" sqref="G20:J20" xr:uid="{00000000-0002-0000-0600-000001000000}">
      <formula1>"Y,N"</formula1>
    </dataValidation>
    <dataValidation type="list" allowBlank="1" showInputMessage="1" showErrorMessage="1" sqref="G2:G19" xr:uid="{00000000-0002-0000-0600-000002000000}">
      <formula1>"C,c,S,s,B,b,N,n"</formula1>
    </dataValidation>
    <dataValidation type="list" allowBlank="1" showInputMessage="1" showErrorMessage="1" sqref="H2:J19" xr:uid="{00000000-0002-0000-0600-000003000000}">
      <formula1>"Y,N,y,n"</formula1>
    </dataValidation>
    <dataValidation type="list" allowBlank="1" showInputMessage="1" showErrorMessage="1" sqref="F2:F19" xr:uid="{00000000-0002-0000-0600-000004000000}">
      <formula1>"O,H,B"</formula1>
    </dataValidation>
  </dataValidations>
  <pageMargins left="0.7" right="0.7" top="0.75" bottom="0.75" header="0.3" footer="0.3"/>
  <pageSetup scale="98" orientation="landscape" horizontalDpi="1200" verticalDpi="1200"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view="pageBreakPreview" zoomScale="60" zoomScaleNormal="100" workbookViewId="0">
      <pane ySplit="1" topLeftCell="A11" activePane="bottomLeft" state="frozen"/>
      <selection pane="bottomLeft" activeCell="C1" sqref="C1"/>
    </sheetView>
  </sheetViews>
  <sheetFormatPr defaultColWidth="9.1796875" defaultRowHeight="11.5" x14ac:dyDescent="0.25"/>
  <cols>
    <col min="1" max="1" width="3.7265625" style="29" customWidth="1"/>
    <col min="2" max="2" width="4.7265625"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1" ht="199.5" x14ac:dyDescent="0.25">
      <c r="A1" s="74" t="s">
        <v>0</v>
      </c>
      <c r="B1" s="74"/>
      <c r="C1" s="36" t="s">
        <v>9</v>
      </c>
      <c r="D1" s="14" t="s">
        <v>26</v>
      </c>
      <c r="E1" s="15" t="s">
        <v>238</v>
      </c>
      <c r="F1" s="15" t="s">
        <v>21</v>
      </c>
      <c r="G1" s="15" t="s">
        <v>27</v>
      </c>
      <c r="H1" s="15" t="s">
        <v>23</v>
      </c>
      <c r="I1" s="15" t="s">
        <v>24</v>
      </c>
      <c r="J1" s="15" t="s">
        <v>25</v>
      </c>
      <c r="K1" s="37" t="s">
        <v>28</v>
      </c>
    </row>
    <row r="2" spans="1:11" x14ac:dyDescent="0.25">
      <c r="A2" s="17" t="s">
        <v>185</v>
      </c>
      <c r="B2" s="17">
        <v>1</v>
      </c>
      <c r="C2" s="31" t="s">
        <v>161</v>
      </c>
      <c r="D2" s="18" t="s">
        <v>5</v>
      </c>
      <c r="E2" s="19" t="s">
        <v>10</v>
      </c>
      <c r="F2" s="19" t="s">
        <v>22</v>
      </c>
      <c r="G2" s="19"/>
      <c r="H2" s="19"/>
      <c r="I2" s="19"/>
      <c r="J2" s="19"/>
      <c r="K2" s="20"/>
    </row>
    <row r="3" spans="1:11" ht="34.5" x14ac:dyDescent="0.25">
      <c r="A3" s="17" t="s">
        <v>185</v>
      </c>
      <c r="B3" s="17">
        <f>B2+1</f>
        <v>2</v>
      </c>
      <c r="C3" s="31" t="s">
        <v>162</v>
      </c>
      <c r="D3" s="18" t="s">
        <v>5</v>
      </c>
      <c r="E3" s="19" t="s">
        <v>10</v>
      </c>
      <c r="F3" s="19" t="s">
        <v>22</v>
      </c>
      <c r="G3" s="19"/>
      <c r="H3" s="19"/>
      <c r="I3" s="19"/>
      <c r="J3" s="19"/>
      <c r="K3" s="20"/>
    </row>
    <row r="4" spans="1:11" ht="23" x14ac:dyDescent="0.25">
      <c r="A4" s="17" t="s">
        <v>185</v>
      </c>
      <c r="B4" s="17">
        <f t="shared" ref="B4:B9" si="0">B3+1</f>
        <v>3</v>
      </c>
      <c r="C4" s="31" t="s">
        <v>163</v>
      </c>
      <c r="D4" s="18" t="s">
        <v>5</v>
      </c>
      <c r="E4" s="19" t="s">
        <v>10</v>
      </c>
      <c r="F4" s="19" t="s">
        <v>22</v>
      </c>
      <c r="G4" s="19"/>
      <c r="H4" s="19"/>
      <c r="I4" s="19"/>
      <c r="J4" s="19"/>
      <c r="K4" s="20"/>
    </row>
    <row r="5" spans="1:11" ht="34.5" x14ac:dyDescent="0.25">
      <c r="A5" s="17" t="s">
        <v>185</v>
      </c>
      <c r="B5" s="17">
        <f t="shared" si="0"/>
        <v>4</v>
      </c>
      <c r="C5" s="31" t="s">
        <v>164</v>
      </c>
      <c r="D5" s="18" t="s">
        <v>5</v>
      </c>
      <c r="E5" s="19" t="s">
        <v>10</v>
      </c>
      <c r="F5" s="19" t="s">
        <v>22</v>
      </c>
      <c r="G5" s="19"/>
      <c r="H5" s="19"/>
      <c r="I5" s="19"/>
      <c r="J5" s="19"/>
      <c r="K5" s="20"/>
    </row>
    <row r="6" spans="1:11" ht="34.5" x14ac:dyDescent="0.25">
      <c r="A6" s="17" t="s">
        <v>185</v>
      </c>
      <c r="B6" s="17">
        <f t="shared" si="0"/>
        <v>5</v>
      </c>
      <c r="C6" s="31" t="s">
        <v>165</v>
      </c>
      <c r="D6" s="18" t="s">
        <v>5</v>
      </c>
      <c r="E6" s="19" t="s">
        <v>10</v>
      </c>
      <c r="F6" s="19" t="s">
        <v>22</v>
      </c>
      <c r="G6" s="19"/>
      <c r="H6" s="19"/>
      <c r="I6" s="19"/>
      <c r="J6" s="19"/>
      <c r="K6" s="20"/>
    </row>
    <row r="7" spans="1:11" ht="23" x14ac:dyDescent="0.25">
      <c r="A7" s="17" t="s">
        <v>185</v>
      </c>
      <c r="B7" s="17">
        <f t="shared" si="0"/>
        <v>6</v>
      </c>
      <c r="C7" s="31" t="s">
        <v>233</v>
      </c>
      <c r="D7" s="18" t="s">
        <v>5</v>
      </c>
      <c r="E7" s="19" t="s">
        <v>10</v>
      </c>
      <c r="F7" s="19" t="s">
        <v>22</v>
      </c>
      <c r="G7" s="19"/>
      <c r="H7" s="19"/>
      <c r="I7" s="19"/>
      <c r="J7" s="19"/>
      <c r="K7" s="20"/>
    </row>
    <row r="8" spans="1:11" x14ac:dyDescent="0.25">
      <c r="A8" s="17" t="s">
        <v>185</v>
      </c>
      <c r="B8" s="17">
        <f t="shared" si="0"/>
        <v>7</v>
      </c>
      <c r="C8" s="31" t="s">
        <v>166</v>
      </c>
      <c r="D8" s="18" t="s">
        <v>5</v>
      </c>
      <c r="E8" s="19" t="s">
        <v>10</v>
      </c>
      <c r="F8" s="19" t="s">
        <v>22</v>
      </c>
      <c r="G8" s="19"/>
      <c r="H8" s="19"/>
      <c r="I8" s="19"/>
      <c r="J8" s="19"/>
      <c r="K8" s="20"/>
    </row>
    <row r="9" spans="1:11" ht="34.5" x14ac:dyDescent="0.25">
      <c r="A9" s="17" t="s">
        <v>185</v>
      </c>
      <c r="B9" s="17">
        <f t="shared" si="0"/>
        <v>8</v>
      </c>
      <c r="C9" s="31" t="s">
        <v>167</v>
      </c>
      <c r="D9" s="18" t="s">
        <v>5</v>
      </c>
      <c r="E9" s="19" t="s">
        <v>10</v>
      </c>
      <c r="F9" s="19" t="s">
        <v>22</v>
      </c>
      <c r="G9" s="19"/>
      <c r="H9" s="19"/>
      <c r="I9" s="19"/>
      <c r="J9" s="19"/>
      <c r="K9" s="20"/>
    </row>
    <row r="10" spans="1:11" x14ac:dyDescent="0.25">
      <c r="A10" s="21"/>
      <c r="B10" s="21"/>
      <c r="C10" s="22"/>
      <c r="D10" s="22"/>
      <c r="E10" s="23"/>
      <c r="F10" s="23"/>
      <c r="G10" s="23"/>
      <c r="H10" s="23"/>
      <c r="I10" s="23"/>
      <c r="J10" s="23"/>
      <c r="K10" s="24"/>
    </row>
    <row r="11" spans="1:11" x14ac:dyDescent="0.25">
      <c r="A11" s="75" t="s">
        <v>13</v>
      </c>
      <c r="B11" s="75"/>
      <c r="C11" s="75"/>
      <c r="D11" s="75"/>
      <c r="E11" s="75"/>
      <c r="F11" s="75"/>
      <c r="G11" s="75"/>
      <c r="H11" s="75"/>
      <c r="I11" s="75"/>
      <c r="J11" s="75"/>
      <c r="K11" s="75"/>
    </row>
    <row r="12" spans="1:11" x14ac:dyDescent="0.25">
      <c r="A12" s="25"/>
      <c r="B12" s="26"/>
      <c r="C12" s="27" t="s">
        <v>14</v>
      </c>
      <c r="D12" s="27"/>
      <c r="E12" s="27"/>
      <c r="F12" s="27"/>
      <c r="G12" s="27">
        <f>COUNTIF(G2:G9,"Y")</f>
        <v>0</v>
      </c>
      <c r="H12" s="27">
        <f>COUNTIF(H2:H9,"Y")</f>
        <v>0</v>
      </c>
      <c r="I12" s="27">
        <f>COUNTIF(I2:I9,"Y")</f>
        <v>0</v>
      </c>
      <c r="J12" s="27">
        <f>COUNTIF(J2:J9,"Y")</f>
        <v>0</v>
      </c>
      <c r="K12" s="26"/>
    </row>
    <row r="13" spans="1:11" x14ac:dyDescent="0.25">
      <c r="A13" s="28"/>
      <c r="B13" s="26"/>
      <c r="C13" s="27" t="s">
        <v>15</v>
      </c>
      <c r="D13" s="27"/>
      <c r="E13" s="27"/>
      <c r="F13" s="27"/>
      <c r="G13" s="27">
        <f>COUNTIF(G2:G9,"N")</f>
        <v>0</v>
      </c>
      <c r="H13" s="27">
        <f>COUNTIF(H2:H9,"N")</f>
        <v>0</v>
      </c>
      <c r="I13" s="27">
        <f>COUNTIF(I2:I9,"N")</f>
        <v>0</v>
      </c>
      <c r="J13" s="27">
        <f>COUNTIF(J2:J9,"N")</f>
        <v>0</v>
      </c>
      <c r="K13" s="26"/>
    </row>
    <row r="14" spans="1:11" x14ac:dyDescent="0.25">
      <c r="A14" s="28"/>
      <c r="B14" s="26"/>
      <c r="C14" s="27" t="s">
        <v>29</v>
      </c>
      <c r="D14" s="27"/>
      <c r="E14" s="27"/>
      <c r="F14" s="27"/>
      <c r="G14" s="27">
        <f>COUNTIF(G2:G9, "C")</f>
        <v>0</v>
      </c>
      <c r="H14" s="27"/>
      <c r="I14" s="27"/>
      <c r="J14" s="27"/>
      <c r="K14" s="26"/>
    </row>
    <row r="15" spans="1:11" x14ac:dyDescent="0.25">
      <c r="A15" s="28"/>
      <c r="B15" s="26"/>
      <c r="C15" s="27" t="s">
        <v>30</v>
      </c>
      <c r="D15" s="27"/>
      <c r="E15" s="27"/>
      <c r="F15" s="27"/>
      <c r="G15" s="27">
        <f>COUNTIF(G2:G9, "S")</f>
        <v>0</v>
      </c>
      <c r="H15" s="27"/>
      <c r="I15" s="27"/>
      <c r="J15" s="27"/>
      <c r="K15" s="26"/>
    </row>
    <row r="16" spans="1:11" x14ac:dyDescent="0.25">
      <c r="A16" s="28"/>
      <c r="B16" s="26"/>
      <c r="C16" s="27" t="s">
        <v>1</v>
      </c>
      <c r="D16" s="27"/>
      <c r="E16" s="27"/>
      <c r="F16" s="27"/>
      <c r="G16" s="27">
        <f>COUNTIF(G2:G9, "B")</f>
        <v>0</v>
      </c>
      <c r="H16" s="27"/>
      <c r="I16" s="27"/>
      <c r="J16" s="27"/>
      <c r="K16" s="26"/>
    </row>
    <row r="17" spans="1:11" x14ac:dyDescent="0.25">
      <c r="A17" s="28"/>
      <c r="B17" s="26"/>
      <c r="C17" s="27" t="s">
        <v>241</v>
      </c>
      <c r="D17" s="27"/>
      <c r="E17" s="27">
        <f>COUNTIF(E2:E9,"M")</f>
        <v>8</v>
      </c>
      <c r="F17" s="27"/>
      <c r="G17" s="27"/>
      <c r="H17" s="27"/>
      <c r="I17" s="27"/>
      <c r="J17" s="27"/>
      <c r="K17" s="26"/>
    </row>
    <row r="18" spans="1:11" x14ac:dyDescent="0.25">
      <c r="A18" s="28"/>
      <c r="B18" s="26"/>
      <c r="C18" s="27" t="s">
        <v>12</v>
      </c>
      <c r="D18" s="27"/>
      <c r="E18" s="27">
        <f>COUNTIF(E2:E9, "O")</f>
        <v>0</v>
      </c>
      <c r="F18" s="27"/>
      <c r="G18" s="27"/>
      <c r="H18" s="27"/>
      <c r="I18" s="27"/>
      <c r="J18" s="27"/>
      <c r="K18" s="26"/>
    </row>
    <row r="19" spans="1:11" x14ac:dyDescent="0.25">
      <c r="A19" s="28"/>
      <c r="B19" s="26"/>
      <c r="C19" s="27" t="s">
        <v>11</v>
      </c>
      <c r="D19" s="27"/>
      <c r="E19" s="27">
        <f>E17+E18</f>
        <v>8</v>
      </c>
      <c r="F19" s="27"/>
      <c r="G19" s="27"/>
      <c r="H19" s="27"/>
      <c r="I19" s="27"/>
      <c r="J19" s="27"/>
      <c r="K19" s="26"/>
    </row>
  </sheetData>
  <mergeCells count="2">
    <mergeCell ref="A1:B1"/>
    <mergeCell ref="A11:K11"/>
  </mergeCells>
  <conditionalFormatting sqref="K2:K10">
    <cfRule type="expression" dxfId="3" priority="1">
      <formula>IF($G2="N",TRUE,IF($H2="Y",TRUE,IF($I2="Y",TRUE,(IF($J2="Y",TRUE,FALSE)))))</formula>
    </cfRule>
  </conditionalFormatting>
  <dataValidations count="5">
    <dataValidation type="list" allowBlank="1" showInputMessage="1" showErrorMessage="1" sqref="G10:J10" xr:uid="{00000000-0002-0000-0700-000000000000}">
      <formula1>"Y,N"</formula1>
    </dataValidation>
    <dataValidation type="list" allowBlank="1" showInputMessage="1" showErrorMessage="1" sqref="F10 E2:E10" xr:uid="{00000000-0002-0000-0700-000001000000}">
      <formula1>"M,O"</formula1>
    </dataValidation>
    <dataValidation type="list" allowBlank="1" showInputMessage="1" showErrorMessage="1" sqref="F2:F9" xr:uid="{00000000-0002-0000-0700-000002000000}">
      <formula1>"O,H,B"</formula1>
    </dataValidation>
    <dataValidation type="list" allowBlank="1" showInputMessage="1" showErrorMessage="1" sqref="H2:J9" xr:uid="{00000000-0002-0000-0700-000003000000}">
      <formula1>"Y,N,y,n"</formula1>
    </dataValidation>
    <dataValidation type="list" allowBlank="1" showInputMessage="1" showErrorMessage="1" sqref="G2:G9" xr:uid="{00000000-0002-0000-0700-000004000000}">
      <formula1>"C,c,S,s,B,b,N,n"</formula1>
    </dataValidation>
  </dataValidations>
  <pageMargins left="0.7" right="0.7" top="0.75" bottom="0.75" header="0.3" footer="0.3"/>
  <pageSetup scale="9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zoomScale="60" zoomScaleNormal="100" workbookViewId="0">
      <pane ySplit="1" topLeftCell="A2" activePane="bottomLeft" state="frozen"/>
      <selection pane="bottomLeft" activeCell="C1" sqref="C1"/>
    </sheetView>
  </sheetViews>
  <sheetFormatPr defaultColWidth="9.1796875" defaultRowHeight="11.5" x14ac:dyDescent="0.25"/>
  <cols>
    <col min="1" max="1" width="3.7265625" style="29" customWidth="1"/>
    <col min="2" max="2" width="4.7265625" style="16" customWidth="1"/>
    <col min="3" max="3" width="55.26953125" style="16" customWidth="1"/>
    <col min="4" max="4" width="5.26953125" style="16" customWidth="1"/>
    <col min="5" max="5" width="3.7265625" style="16" bestFit="1" customWidth="1"/>
    <col min="6" max="6" width="3.7265625" style="16" customWidth="1"/>
    <col min="7" max="10" width="3.7265625" style="16" bestFit="1" customWidth="1"/>
    <col min="11" max="11" width="32.453125" style="16" customWidth="1"/>
    <col min="12" max="16384" width="9.1796875" style="16"/>
  </cols>
  <sheetData>
    <row r="1" spans="1:11" ht="199.5" x14ac:dyDescent="0.25">
      <c r="A1" s="74" t="s">
        <v>0</v>
      </c>
      <c r="B1" s="74"/>
      <c r="C1" s="36" t="s">
        <v>9</v>
      </c>
      <c r="D1" s="14" t="s">
        <v>26</v>
      </c>
      <c r="E1" s="15" t="s">
        <v>238</v>
      </c>
      <c r="F1" s="15" t="s">
        <v>21</v>
      </c>
      <c r="G1" s="15" t="s">
        <v>27</v>
      </c>
      <c r="H1" s="15" t="s">
        <v>23</v>
      </c>
      <c r="I1" s="15" t="s">
        <v>24</v>
      </c>
      <c r="J1" s="15" t="s">
        <v>25</v>
      </c>
      <c r="K1" s="37" t="s">
        <v>28</v>
      </c>
    </row>
    <row r="2" spans="1:11" ht="23" x14ac:dyDescent="0.25">
      <c r="A2" s="17" t="s">
        <v>184</v>
      </c>
      <c r="B2" s="17">
        <v>1</v>
      </c>
      <c r="C2" s="30" t="s">
        <v>216</v>
      </c>
      <c r="D2" s="18" t="s">
        <v>5</v>
      </c>
      <c r="E2" s="19" t="s">
        <v>10</v>
      </c>
      <c r="F2" s="19" t="s">
        <v>22</v>
      </c>
      <c r="G2" s="19"/>
      <c r="H2" s="19"/>
      <c r="I2" s="19"/>
      <c r="J2" s="19"/>
      <c r="K2" s="20"/>
    </row>
    <row r="4" spans="1:11" s="54" customFormat="1" x14ac:dyDescent="0.25">
      <c r="A4" s="76" t="s">
        <v>13</v>
      </c>
      <c r="B4" s="76"/>
      <c r="C4" s="76"/>
      <c r="D4" s="76"/>
      <c r="E4" s="76"/>
      <c r="F4" s="76"/>
      <c r="G4" s="76"/>
      <c r="H4" s="76"/>
      <c r="I4" s="76"/>
      <c r="J4" s="76"/>
      <c r="K4" s="76"/>
    </row>
    <row r="5" spans="1:11" s="54" customFormat="1" x14ac:dyDescent="0.25">
      <c r="A5" s="55"/>
      <c r="B5" s="27"/>
      <c r="C5" s="27" t="s">
        <v>14</v>
      </c>
      <c r="D5" s="27"/>
      <c r="E5" s="27"/>
      <c r="F5" s="27"/>
      <c r="G5" s="27">
        <f>COUNTIF(G2:G2,"Y")</f>
        <v>0</v>
      </c>
      <c r="H5" s="27">
        <f>COUNTIF(H2:H2,"Y")</f>
        <v>0</v>
      </c>
      <c r="I5" s="27">
        <f>COUNTIF(I2:I2,"Y")</f>
        <v>0</v>
      </c>
      <c r="J5" s="27">
        <f>COUNTIF(J2:J2,"Y")</f>
        <v>0</v>
      </c>
      <c r="K5" s="27"/>
    </row>
    <row r="6" spans="1:11" s="54" customFormat="1" x14ac:dyDescent="0.25">
      <c r="A6" s="56"/>
      <c r="B6" s="27"/>
      <c r="C6" s="27" t="s">
        <v>15</v>
      </c>
      <c r="D6" s="27"/>
      <c r="E6" s="27"/>
      <c r="F6" s="27"/>
      <c r="G6" s="27">
        <f>COUNTIF(G2:G2,"N")</f>
        <v>0</v>
      </c>
      <c r="H6" s="27">
        <f>COUNTIF(H2:H2,"N")</f>
        <v>0</v>
      </c>
      <c r="I6" s="27">
        <f>COUNTIF(I2:I2,"N")</f>
        <v>0</v>
      </c>
      <c r="J6" s="27">
        <f>COUNTIF(J2:J2,"N")</f>
        <v>0</v>
      </c>
      <c r="K6" s="27"/>
    </row>
    <row r="7" spans="1:11" s="54" customFormat="1" x14ac:dyDescent="0.25">
      <c r="A7" s="56"/>
      <c r="B7" s="27"/>
      <c r="C7" s="27" t="s">
        <v>29</v>
      </c>
      <c r="D7" s="27"/>
      <c r="E7" s="27"/>
      <c r="F7" s="27"/>
      <c r="G7" s="27">
        <f>COUNTIF(G2:G2, "C")</f>
        <v>0</v>
      </c>
      <c r="H7" s="27"/>
      <c r="I7" s="27"/>
      <c r="J7" s="27"/>
      <c r="K7" s="27"/>
    </row>
    <row r="8" spans="1:11" s="54" customFormat="1" x14ac:dyDescent="0.25">
      <c r="A8" s="56"/>
      <c r="B8" s="27"/>
      <c r="C8" s="27" t="s">
        <v>30</v>
      </c>
      <c r="D8" s="27"/>
      <c r="E8" s="27"/>
      <c r="F8" s="27"/>
      <c r="G8" s="27">
        <f>COUNTIF(G2:G2, "S")</f>
        <v>0</v>
      </c>
      <c r="H8" s="27"/>
      <c r="I8" s="27"/>
      <c r="J8" s="27"/>
      <c r="K8" s="27"/>
    </row>
    <row r="9" spans="1:11" s="54" customFormat="1" x14ac:dyDescent="0.25">
      <c r="A9" s="56"/>
      <c r="B9" s="27"/>
      <c r="C9" s="27" t="s">
        <v>1</v>
      </c>
      <c r="D9" s="27"/>
      <c r="E9" s="27"/>
      <c r="F9" s="27"/>
      <c r="G9" s="27">
        <f>COUNTIF(G2:G2, "B")</f>
        <v>0</v>
      </c>
      <c r="H9" s="27"/>
      <c r="I9" s="27"/>
      <c r="J9" s="27"/>
      <c r="K9" s="27"/>
    </row>
    <row r="10" spans="1:11" s="54" customFormat="1" x14ac:dyDescent="0.25">
      <c r="A10" s="56"/>
      <c r="B10" s="27"/>
      <c r="C10" s="27" t="s">
        <v>241</v>
      </c>
      <c r="D10" s="27"/>
      <c r="E10" s="27">
        <f>COUNTIF(E2:E2,"M")</f>
        <v>1</v>
      </c>
      <c r="F10" s="27"/>
      <c r="G10" s="27"/>
      <c r="H10" s="27"/>
      <c r="I10" s="27"/>
      <c r="J10" s="27"/>
      <c r="K10" s="27"/>
    </row>
    <row r="11" spans="1:11" s="54" customFormat="1" x14ac:dyDescent="0.25">
      <c r="A11" s="56"/>
      <c r="B11" s="27"/>
      <c r="C11" s="27" t="s">
        <v>12</v>
      </c>
      <c r="D11" s="27"/>
      <c r="E11" s="27">
        <f>COUNTIF(E2:E2, "O")</f>
        <v>0</v>
      </c>
      <c r="F11" s="27"/>
      <c r="G11" s="27"/>
      <c r="H11" s="27"/>
      <c r="I11" s="27"/>
      <c r="J11" s="27"/>
      <c r="K11" s="27"/>
    </row>
    <row r="12" spans="1:11" s="54" customFormat="1" x14ac:dyDescent="0.25">
      <c r="A12" s="56"/>
      <c r="B12" s="27"/>
      <c r="C12" s="27" t="s">
        <v>11</v>
      </c>
      <c r="D12" s="27"/>
      <c r="E12" s="27">
        <f>E10+E11</f>
        <v>1</v>
      </c>
      <c r="F12" s="27"/>
      <c r="G12" s="27"/>
      <c r="H12" s="27"/>
      <c r="I12" s="27"/>
      <c r="J12" s="27"/>
      <c r="K12" s="27"/>
    </row>
  </sheetData>
  <mergeCells count="2">
    <mergeCell ref="A1:B1"/>
    <mergeCell ref="A4:K4"/>
  </mergeCells>
  <conditionalFormatting sqref="K2">
    <cfRule type="expression" dxfId="2" priority="1">
      <formula>IF($G2="N",TRUE,IF($H2="Y",TRUE,IF($I2="Y",TRUE,(IF($J2="Y",TRUE,FALSE)))))</formula>
    </cfRule>
  </conditionalFormatting>
  <dataValidations count="4">
    <dataValidation type="list" allowBlank="1" showInputMessage="1" showErrorMessage="1" sqref="G2" xr:uid="{00000000-0002-0000-0800-000000000000}">
      <formula1>"C,c,S,s,B,b,N,n"</formula1>
    </dataValidation>
    <dataValidation type="list" allowBlank="1" showInputMessage="1" showErrorMessage="1" sqref="H2:J2" xr:uid="{00000000-0002-0000-0800-000001000000}">
      <formula1>"Y,N,y,n"</formula1>
    </dataValidation>
    <dataValidation type="list" allowBlank="1" showInputMessage="1" showErrorMessage="1" sqref="F2" xr:uid="{00000000-0002-0000-0800-000002000000}">
      <formula1>"O,H,B"</formula1>
    </dataValidation>
    <dataValidation type="list" allowBlank="1" showInputMessage="1" showErrorMessage="1" sqref="E2" xr:uid="{00000000-0002-0000-0800-000003000000}">
      <formula1>"M,O"</formula1>
    </dataValidation>
  </dataValidations>
  <pageMargins left="0.7" right="0.7" top="0.75" bottom="0.75" header="0.3" footer="0.3"/>
  <pageSetup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5E9A5BC96D249AEC142E82E5B8F92" ma:contentTypeVersion="0" ma:contentTypeDescription="Create a new document." ma:contentTypeScope="" ma:versionID="ef4a78bffb2c5b45567f3aafa9ccbbf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151EA-003A-4EDE-999A-958A167F1E96}">
  <ds:schemaRefs>
    <ds:schemaRef ds:uri="http://schemas.microsoft.com/sharepoint/v3/contenttype/forms"/>
  </ds:schemaRefs>
</ds:datastoreItem>
</file>

<file path=customXml/itemProps2.xml><?xml version="1.0" encoding="utf-8"?>
<ds:datastoreItem xmlns:ds="http://schemas.openxmlformats.org/officeDocument/2006/customXml" ds:itemID="{9A43768F-E030-4930-9180-56E7F0BC308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F9668CC-10B2-46B8-BB5C-F9FEF77E9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Table of Contents</vt:lpstr>
      <vt:lpstr>A. General Technology</vt:lpstr>
      <vt:lpstr>B. Enabling Technology</vt:lpstr>
      <vt:lpstr>C. Web Portal</vt:lpstr>
      <vt:lpstr>D. Application Security</vt:lpstr>
      <vt:lpstr>E. Mobile</vt:lpstr>
      <vt:lpstr>F. Reporting</vt:lpstr>
      <vt:lpstr>G. GPS</vt:lpstr>
      <vt:lpstr>H. System Integration</vt:lpstr>
      <vt:lpstr>I. Systems-Interfaces</vt:lpstr>
      <vt:lpstr>'D. Application Security'!Print_Area</vt:lpstr>
      <vt:lpstr>'E. Mobile'!Print_Area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 Wong</dc:creator>
  <cp:lastModifiedBy>Pun, Jamie</cp:lastModifiedBy>
  <cp:lastPrinted>2019-03-25T18:45:02Z</cp:lastPrinted>
  <dcterms:created xsi:type="dcterms:W3CDTF">2016-06-17T02:04:15Z</dcterms:created>
  <dcterms:modified xsi:type="dcterms:W3CDTF">2019-03-25T19:47:42Z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fa124df0-3bf0-4457-86f4-d1a3e119f76d</vt:lpwstr>
  </property>
  <property fmtid="{D5CDD505-2E9C-101B-9397-08002B2CF9AE}" pid="3" name="ContentTypeId">
    <vt:lpwstr>0x0101001C05E9A5BC96D249AEC142E82E5B8F92</vt:lpwstr>
  </property>
</Properties>
</file>